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updateLinks="never" defaultThemeVersion="124226"/>
  <bookViews>
    <workbookView xWindow="0" yWindow="0" windowWidth="14790" windowHeight="7050" firstSheet="0" activeTab="0"/>
  </bookViews>
  <sheets>
    <sheet name="Contents" sheetId="55" state="visible" r:id="rId1"/>
    <sheet name="Table 1" sheetId="60" state="visible" r:id="rId2"/>
    <sheet name="Table 2" sheetId="61" state="visible" r:id="rId3"/>
    <sheet name="Table 3" sheetId="62" state="visible" r:id="rId4"/>
    <sheet name="Table 4" sheetId="63" state="visible" r:id="rId5"/>
    <sheet name="Table 5" sheetId="64" state="visible" r:id="rId6"/>
    <sheet name="Table 6" sheetId="65" state="visible" r:id="rId7"/>
    <sheet name="Table 7" sheetId="66" state="visible" r:id="rId8"/>
    <sheet name="Table 8" sheetId="67" state="visible" r:id="rId9"/>
    <sheet name="Table 9" sheetId="68" state="visible" r:id="rId10"/>
    <sheet name="Table 10" sheetId="69" state="visible" r:id="rId11"/>
    <sheet name="Table 11" sheetId="70" state="visible" r:id="rId12"/>
    <sheet name="Table 12" sheetId="71" state="visible" r:id="rId13"/>
    <sheet name="Table 13" sheetId="72" state="visible" r:id="rId14"/>
    <sheet name="Table 14" sheetId="73" state="visible" r:id="rId15"/>
    <sheet name="Table 15" sheetId="74" state="visible" r:id="rId16"/>
    <sheet name="Table 16" sheetId="75" state="visible" r:id="rId17"/>
    <sheet name="Table 17" sheetId="76" state="visible" r:id="rId18"/>
    <sheet name="Table 18" sheetId="77" state="visible" r:id="rId19"/>
    <sheet name="Table 19" sheetId="78" state="visible" r:id="rId20"/>
    <sheet name="Table 20" sheetId="79" state="visible" r:id="rId21"/>
    <sheet name="Table 21" sheetId="80" state="visible" r:id="rId22"/>
    <sheet name="Table 22" sheetId="81" state="visible" r:id="rId23"/>
    <sheet name="Table 23" sheetId="82" state="visible" r:id="rId24"/>
    <sheet name="Table 24" sheetId="83" state="visible" r:id="rId25"/>
    <sheet name="Table 25" sheetId="84" state="visible" r:id="rId26"/>
    <sheet name="Table 26" sheetId="85" state="visible" r:id="rId27"/>
    <sheet name="Table 27" sheetId="86" state="visible" r:id="rId28"/>
    <sheet name="Table 28" sheetId="87" state="visible" r:id="rId29"/>
    <sheet name="Table 29" sheetId="88" state="visible" r:id="rId30"/>
    <sheet name="Table 30" sheetId="89" state="visible" r:id="rId31"/>
    <sheet name="Table 31" sheetId="90" state="visible" r:id="rId32"/>
    <sheet name="Table 32" sheetId="91" state="visible" r:id="rId33"/>
    <sheet name="Table 33" sheetId="92" state="visible" r:id="rId34"/>
    <sheet name="Table 34" sheetId="93" state="visible" r:id="rId35"/>
    <sheet name="Table 35" sheetId="94" state="visible" r:id="rId36"/>
    <sheet name="Table 36" sheetId="95" state="visible" r:id="rId37"/>
    <sheet name="Table 37" sheetId="96" state="visible" r:id="rId38"/>
    <sheet name="Table 38" sheetId="97" state="visible" r:id="rId39"/>
    <sheet name="Table 39" sheetId="98" state="visible" r:id="rId40"/>
    <sheet name="Table 40" sheetId="99" state="visible" r:id="rId41"/>
    <sheet name="Table 41" sheetId="100" state="visible" r:id="rId42"/>
    <sheet name="Table 42" sheetId="101" state="visible" r:id="rId43"/>
    <sheet name="Table 43" sheetId="102" state="visible" r:id="rId44"/>
    <sheet name="Table 44" sheetId="103" state="visible" r:id="rId45"/>
    <sheet name="Table 45" sheetId="104" state="visible" r:id="rId46"/>
    <sheet name="Table 46" sheetId="105" state="visible" r:id="rId47"/>
    <sheet name="Table 47" sheetId="106" state="visible" r:id="rId48"/>
    <sheet name="Table 48" sheetId="107" state="visible" r:id="rId49"/>
    <sheet name="Table 49" sheetId="108" state="visible" r:id="rId50"/>
    <sheet name="Explanatory Notes" sheetId="109" r:id="rId51"/>
  </sheets>
  <calcPr calcId="191029"/>
</workbook>
</file>

<file path=xl/sharedStrings.xml><?xml version="1.0" encoding="utf-8"?>
<sst xmlns="http://schemas.openxmlformats.org/spreadsheetml/2006/main" count="1247" uniqueCount="1247">
  <si>
    <t>Explanatory Notes</t>
  </si>
  <si>
    <t>Further details</t>
  </si>
  <si>
    <t>For further details about these estimates, please refer to:</t>
  </si>
  <si>
    <t>Road vehicle entry and recall statistics</t>
  </si>
  <si>
    <t xml:space="preserve">  Road vehicle entry and recall statistics</t>
  </si>
  <si>
    <t>RAV Coverage and Data Quality</t>
  </si>
  <si>
    <t>Road vehicle classes and classifications</t>
  </si>
  <si>
    <r>
      <t xml:space="preserve">This publication reports RAV entries according to the following </t>
    </r>
    <r>
      <rPr>
        <i/>
        <sz val="10"/>
        <rFont val="Calibri"/>
        <family val="2"/>
        <scheme val="minor"/>
      </rPr>
      <t>vehicle classes</t>
    </r>
    <r>
      <rPr>
        <sz val="10"/>
        <rFont val="Calibri"/>
        <family val="2"/>
        <scheme val="minor"/>
      </rPr>
      <t xml:space="preserve">: Passenger vehicles (excluding omnibuses); Light commercial vehicles (LCVs); Medium goods vehicles (MGVs); Heavy goods vehicles (HGVs); Light buses; Heavy buses; Motorcycles; Trailers. (Separate estimates of non-motorised caravan and camper trailers are also derived, using known caravan/camper trailer makes.) These vehicle classes are based BITRE aggregation of the Australian Design Rules (ADR) </t>
    </r>
    <r>
      <rPr>
        <i/>
        <sz val="10"/>
        <rFont val="Calibri"/>
        <family val="2"/>
        <scheme val="minor"/>
      </rPr>
      <t>vehicle categories</t>
    </r>
    <r>
      <rPr>
        <sz val="10"/>
        <rFont val="Calibri"/>
        <family val="2"/>
        <scheme val="minor"/>
      </rPr>
      <t xml:space="preserve"> and </t>
    </r>
    <r>
      <rPr>
        <i/>
        <sz val="10"/>
        <rFont val="Calibri"/>
        <family val="2"/>
        <scheme val="minor"/>
      </rPr>
      <t>sub-categories</t>
    </r>
    <r>
      <rPr>
        <sz val="10"/>
        <rFont val="Calibri"/>
        <family val="2"/>
        <scheme val="minor"/>
      </rPr>
      <t>. The ADR define the following five broad vehicle categories: Two-wheeled and three-wheeled vehicles;  Passenger vehicles (excluding omnibuses); Omnibuses; Goods vehicles; Trailers.</t>
    </r>
  </si>
  <si>
    <r>
      <t xml:space="preserve">The statistics presented in this publication have been compiled from all vehicles appearing on the RAV up to and including the last day of the publication month.
</t>
    </r>
    <r>
      <rPr>
        <sz val="1"/>
        <rFont val="Calibri"/>
        <family val="2"/>
        <scheme val="minor"/>
      </rPr>
      <t xml:space="preserve">
</t>
    </r>
    <r>
      <rPr>
        <sz val="10"/>
        <rFont val="Calibri"/>
        <family val="2"/>
        <scheme val="minor"/>
      </rPr>
      <t xml:space="preserve">Revisions to previously published estimates may occur where the RAV is updated to correct errors or remove entries.
</t>
    </r>
    <r>
      <rPr>
        <sz val="1"/>
        <rFont val="Calibri"/>
        <family val="2"/>
        <scheme val="minor"/>
      </rPr>
      <t xml:space="preserve">
</t>
    </r>
    <r>
      <rPr>
        <sz val="10"/>
        <rFont val="Calibri"/>
        <family val="2"/>
        <scheme val="minor"/>
      </rPr>
      <t>The RVSA commenced in full on 1 July 2021 and triggered a 12-month transition period for certain segments of the industry to enter information on the RAV. This transitional period was subsequently extended for a further 12 months, to 30 June 2023, to allow more time for certain industry segments to transition their businesses to operate under the RVSA.  Consequently, prior to 1 July 2023, the RAV entry statistics do not necessarily provide a full enumeration of all vehicles entering the Australian market prior to that date. Pre-July 2023 estimates are provided here for completeness.</t>
    </r>
  </si>
  <si>
    <t>Vehicle recall statistics</t>
  </si>
  <si>
    <t>special_char</t>
  </si>
  <si>
    <t>©</t>
  </si>
  <si>
    <t>Vehicle recall statistics are based on all active/open vehicle recall notices on the department's vehicle recalls website (https://www.vehiclerecalls.gov.au/). The statistics include counts of recall notices and the number of vehicles covered by recall notices. Vehicle may appear on more than one recall notice and thereby be counted more than once in the reported vehicle counts.</t>
  </si>
  <si>
    <r>
      <t xml:space="preserve">Disclaimer – BITRE’s </t>
    </r>
    <r>
      <rPr>
        <i/>
        <sz val="9"/>
        <color theme="0"/>
        <rFont val="Calibri"/>
        <family val="2"/>
      </rPr>
      <t>Road vehicle entry and recall statistics</t>
    </r>
    <r>
      <rPr>
        <sz val="9"/>
        <color theme="0"/>
        <rFont val="Calibri"/>
        <family val="2"/>
      </rPr>
      <t xml:space="preserve"> provides monthly counts of all road vehicles entered on the Register of Approved Vehicles (RAV) and other selected activities governed under the </t>
    </r>
    <r>
      <rPr>
        <i/>
        <sz val="9"/>
        <color theme="0"/>
        <rFont val="Calibri"/>
        <family val="2"/>
      </rPr>
      <t>Road Vehicle Standards Act 2018</t>
    </r>
    <r>
      <rPr>
        <sz val="9"/>
        <color theme="0"/>
        <rFont val="Calibri"/>
        <family val="2"/>
      </rPr>
      <t xml:space="preserve"> (RVSA), including road vehicle recall notices published on the department's website. The statistics are consistent with and promote the purposes of the RAV by making publicly-available information about vehicles suitable to be sold, leased or otherwise provided for use within Australia more readily accessible to industry, consumers and the broader community. BITRE has made all reasonable efforts to ensure these statistics are an accurate reporting of all vehicle entries and recalls. Revisions to previously published estimates may occur where the RAV is updated to correct errors or remove entries.
The material contained in this publication is made available on the understanding that the Commonwealth is not providing professional advice, and that users exercise their own skill and care with respect to its use, and seek independent advice if necessary. The Commonwealth makes no representations or warranties as to the contents or accuracy of the information contained in this publication. To the extent permitted by law, the Commonwealth disclaims liability to any person or organisation in respect of anything done, or omitted to be done, in reliance upon information contained in this publication.</t>
    </r>
  </si>
  <si>
    <r>
      <t xml:space="preserve">BITRE's </t>
    </r>
    <r>
      <rPr>
        <i/>
        <sz val="10"/>
        <rFont val="Calibri"/>
        <family val="2"/>
        <scheme val="minor"/>
      </rPr>
      <t>Road vehicle entry and recall statistics</t>
    </r>
    <r>
      <rPr>
        <sz val="10"/>
        <rFont val="Calibri"/>
        <family val="2"/>
        <scheme val="minor"/>
      </rPr>
      <t xml:space="preserve"> provides monthly counts of all road vehicles entered on the Register of Approved Vehicles (RAV) and other selected activities governed under the </t>
    </r>
    <r>
      <rPr>
        <i/>
        <sz val="10"/>
        <rFont val="Calibri"/>
        <family val="2"/>
        <scheme val="minor"/>
      </rPr>
      <t>Road Vehicle Standards Act</t>
    </r>
    <r>
      <rPr>
        <sz val="10"/>
        <rFont val="Calibri"/>
        <family val="2"/>
        <scheme val="minor"/>
      </rPr>
      <t xml:space="preserve"> 2018 (RVSA), including road vehicle recall notices published on the department's website.
</t>
    </r>
    <r>
      <rPr>
        <sz val="1"/>
        <rFont val="Calibri"/>
        <family val="2"/>
        <scheme val="minor"/>
      </rPr>
      <t xml:space="preserve">
</t>
    </r>
    <r>
      <rPr>
        <sz val="10"/>
        <rFont val="Calibri"/>
        <family val="2"/>
        <scheme val="minor"/>
      </rPr>
      <t xml:space="preserve">The RVSA was introduced on 1 July 2021 to support the safety, environmental and anti-theft performance of all road vehicles being provided to the Australian market for the first time. The RVSA replaced the </t>
    </r>
    <r>
      <rPr>
        <i/>
        <sz val="10"/>
        <rFont val="Calibri"/>
        <family val="2"/>
        <scheme val="minor"/>
      </rPr>
      <t>Motor Vehicle Standards Act 1989</t>
    </r>
    <r>
      <rPr>
        <sz val="10"/>
        <rFont val="Calibri"/>
        <family val="2"/>
        <scheme val="minor"/>
      </rPr>
      <t xml:space="preserve"> (MVSA). Further information about the RVSA is available on the Road Vehicle Standards laws page on the department's website: https://www.infrastructure.gov.au/infrastructure-transport-vehicles/vehicles/road-vehicle-standards-laws.
</t>
    </r>
    <r>
      <rPr>
        <sz val="1"/>
        <rFont val="Calibri"/>
        <family val="2"/>
        <scheme val="minor"/>
      </rPr>
      <t xml:space="preserve">
</t>
    </r>
    <r>
      <rPr>
        <sz val="10"/>
        <rFont val="Calibri"/>
        <family val="2"/>
        <scheme val="minor"/>
      </rPr>
      <t xml:space="preserve">The RVSA established the RAV, an online publicly-searchable database of vehicles that have met the requirements of the RVSA and been approved for provision to the Australian market. The RAV includes new road vehicles constructed in Australia and new and second-hand road vehicles imported from overseas, and covers motorised, non-motorised road vehicles (e.g. trailers, caravans, trailed machinery) and special purpose vehicles. All road vehicles must be entered on the RAV before they are provided to the Australian market. An approval is required to import a road vehicle into Australia. The RAV is administered by the Road and Vehicle Safety Division, within the Department of Infrastructure, Transport, Regional Development, Communications, Sport and the Arts (the department).
</t>
    </r>
    <r>
      <rPr>
        <sz val="1"/>
        <rFont val="Calibri"/>
        <family val="2"/>
        <scheme val="minor"/>
      </rPr>
      <t xml:space="preserve">
</t>
    </r>
    <r>
      <rPr>
        <sz val="10"/>
        <rFont val="Calibri"/>
        <family val="2"/>
        <scheme val="minor"/>
      </rPr>
      <t>The statistics presented in this publication are consistent with and promote the purposes of the RAV by making publicly-available information about vehicles suitable to be sold, leased or otherwise provided for use within Australia more readily accessible to industry, consumers and the broader community.</t>
    </r>
  </si>
  <si>
    <t xml:space="preserve">Contents</t>
  </si>
  <si>
    <t xml:space="preserve">Acknowledgements</t>
  </si>
  <si>
    <t xml:space="preserve">BITRE acknowledges the assistance of colleagues from the Department's Road and Vehicle Safety Division in the provision of the RAV and vehicle recalls data. Compilation of the statistics and preparation of this report was undertaken by BITRE.</t>
  </si>
  <si>
    <t xml:space="preserve">Inquiries</t>
  </si>
  <si>
    <t xml:space="preserve">For further information about the estimates in this publication, contact:</t>
  </si>
  <si>
    <t xml:space="preserve">  Bureau of Infrastructure and Transport Research Economics (BITRE)</t>
  </si>
  <si>
    <t xml:space="preserve">  Department of Infrastructure, Transport, Regional Development, Communications, Sport and the Arts</t>
  </si>
  <si>
    <t xml:space="preserve">  GPO Box 501 Canberra ACT 2601</t>
  </si>
  <si>
    <t xml:space="preserve">  Email: bitre@infrastructure.gov.au</t>
  </si>
  <si>
    <t xml:space="preserve">  Website: www.bitre.gov.au</t>
  </si>
  <si>
    <t xml:space="preserve">© Commonwealth of Australia 2026</t>
  </si>
  <si>
    <t xml:space="preserve">Table 1  Total RAV entries, by approval category and month, July 2026</t>
  </si>
  <si>
    <t xml:space="preserve">Issue: July 2026</t>
  </si>
  <si>
    <t xml:space="preserve">Approval category</t>
  </si>
  <si>
    <t xml:space="preserve">Month</t>
  </si>
  <si>
    <t xml:space="preserve">Type approval</t>
  </si>
  <si>
    <t xml:space="preserve">Concessional approval</t>
  </si>
  <si>
    <t xml:space="preserve">Total</t>
  </si>
  <si>
    <t xml:space="preserve">Jul 2026</t>
  </si>
  <si>
    <t xml:space="preserve">Jun 2026</t>
  </si>
  <si>
    <t xml:space="preserve">May 2026</t>
  </si>
  <si>
    <t xml:space="preserve">Apr 2026</t>
  </si>
  <si>
    <t xml:space="preserve">Mar 2026</t>
  </si>
  <si>
    <t xml:space="preserve">Feb 2026</t>
  </si>
  <si>
    <t xml:space="preserve">Jan 2026</t>
  </si>
  <si>
    <t xml:space="preserve">Dec 2025</t>
  </si>
  <si>
    <t xml:space="preserve">Nov 2025</t>
  </si>
  <si>
    <t xml:space="preserve">Oct 2025</t>
  </si>
  <si>
    <t xml:space="preserve">Sep 2025</t>
  </si>
  <si>
    <t xml:space="preserve">Aug 2025</t>
  </si>
  <si>
    <t xml:space="preserve">Jul 2025</t>
  </si>
  <si>
    <t xml:space="preserve">Jun 2025</t>
  </si>
  <si>
    <t xml:space="preserve">May 2025</t>
  </si>
  <si>
    <t xml:space="preserve">Apr 2025</t>
  </si>
  <si>
    <t xml:space="preserve">Mar 2025</t>
  </si>
  <si>
    <t xml:space="preserve">Feb 2025</t>
  </si>
  <si>
    <t xml:space="preserve">Jan 2025</t>
  </si>
  <si>
    <t xml:space="preserve">Dec 2024</t>
  </si>
  <si>
    <t xml:space="preserve">Nov 2024</t>
  </si>
  <si>
    <t xml:space="preserve">Oct 2024</t>
  </si>
  <si>
    <t xml:space="preserve">Sep 2024</t>
  </si>
  <si>
    <t xml:space="preserve">Aug 2024</t>
  </si>
  <si>
    <t xml:space="preserve">Jul 2024</t>
  </si>
  <si>
    <t xml:space="preserve">a. Table may include revisions to previously published estimates arising from updates to the RAV to correct errors or remove entries.</t>
  </si>
  <si>
    <t xml:space="preserve">b. Total excludes Second Stage of Manufacture vehicles.</t>
  </si>
  <si>
    <t xml:space="preserve">Sources: RAV and BITRE estimates.</t>
  </si>
  <si>
    <t xml:space="preserve">Total RAV entries, by approval category and month, July 2026</t>
  </si>
  <si>
    <t xml:space="preserve">Table 2  Type approval RAV entries, by entry pathway and month, July 2026</t>
  </si>
  <si>
    <t xml:space="preserve">Type approvals</t>
  </si>
  <si>
    <t xml:space="preserve">Standard</t>
  </si>
  <si>
    <t xml:space="preserve">Non-standard</t>
  </si>
  <si>
    <t xml:space="preserve">SSM</t>
  </si>
  <si>
    <t xml:space="preserve">Type approval RAV entries, by entry pathway and month, July 2026</t>
  </si>
  <si>
    <t xml:space="preserve">Table 3  Concessional RAV entry approval entries, by entry pathway and month, July 2026</t>
  </si>
  <si>
    <t xml:space="preserve">Concessional RAV entry approvals</t>
  </si>
  <si>
    <t xml:space="preserve">RAWS-SEV</t>
  </si>
  <si>
    <t xml:space="preserve">RAWS-SSM</t>
  </si>
  <si>
    <t xml:space="preserve">Trailer</t>
  </si>
  <si>
    <t xml:space="preserve">Older vehicle</t>
  </si>
  <si>
    <t xml:space="preserve">SPV</t>
  </si>
  <si>
    <t xml:space="preserve">Personal</t>
  </si>
  <si>
    <t xml:space="preserve">RAV suitable</t>
  </si>
  <si>
    <t xml:space="preserve">b. RAWS: Registered Automotive Workshop Scheme; SSM: Second stage of manufacture; SEV: Specialist and Enthusiast Vehicle; SPV: Special Purpose Vehicle.</t>
  </si>
  <si>
    <t xml:space="preserve">c. Total excludes Second Stage of Manufacture vehicles.</t>
  </si>
  <si>
    <t xml:space="preserve">Concessional RAV entry approval entries, by entry pathway and month, July 2026</t>
  </si>
  <si>
    <t xml:space="preserve">Table 4  Type approval RAV entries, motor vehicles, by vehicle type and month, July 2026</t>
  </si>
  <si>
    <t xml:space="preserve">Passenger vehicles</t>
  </si>
  <si>
    <t xml:space="preserve">Light commercial vehicles</t>
  </si>
  <si>
    <t xml:space="preserve">Medium goods vehicles</t>
  </si>
  <si>
    <t xml:space="preserve">Heavy goods vehicles</t>
  </si>
  <si>
    <t xml:space="preserve">Buses</t>
  </si>
  <si>
    <t xml:space="preserve">Motorcycles</t>
  </si>
  <si>
    <t xml:space="preserve">Type approval RAV entries, motor vehicles, by vehicle type and month, July 2026</t>
  </si>
  <si>
    <t xml:space="preserve">Table 5  Type approval RAV entries, trailers, by trailer type and month, July 2026</t>
  </si>
  <si>
    <t xml:space="preserve">Very light trailers</t>
  </si>
  <si>
    <t xml:space="preserve">Light trailers</t>
  </si>
  <si>
    <t xml:space="preserve">Medium trailers</t>
  </si>
  <si>
    <t xml:space="preserve">Heavy trailers</t>
  </si>
  <si>
    <t xml:space="preserve">b. Prior to the July 2024 issue, very light trailer RAV entries were not separately enumerated and combined with light trailer RAV entries.</t>
  </si>
  <si>
    <t xml:space="preserve">Type approval RAV entries, trailers, by trailer type and month, July 2026</t>
  </si>
  <si>
    <t xml:space="preserve">Table 6  Type approval RAV entries, passenger vehicles, top 50 makes, July 2026</t>
  </si>
  <si>
    <t xml:space="preserve">Rank</t>
  </si>
  <si>
    <t xml:space="preserve">Make</t>
  </si>
  <si>
    <t xml:space="preserve">Year to date</t>
  </si>
  <si>
    <t xml:space="preserve">Last 12 months</t>
  </si>
  <si>
    <t xml:space="preserve">1</t>
  </si>
  <si>
    <t xml:space="preserve">Toyota</t>
  </si>
  <si>
    <t xml:space="preserve">2</t>
  </si>
  <si>
    <t xml:space="preserve">BYD</t>
  </si>
  <si>
    <t xml:space="preserve">3</t>
  </si>
  <si>
    <t xml:space="preserve">Tesla</t>
  </si>
  <si>
    <t xml:space="preserve">4</t>
  </si>
  <si>
    <t xml:space="preserve">Geely</t>
  </si>
  <si>
    <t xml:space="preserve">5</t>
  </si>
  <si>
    <t xml:space="preserve">Hyundai</t>
  </si>
  <si>
    <t xml:space="preserve">6</t>
  </si>
  <si>
    <t xml:space="preserve">Kia</t>
  </si>
  <si>
    <t xml:space="preserve">7</t>
  </si>
  <si>
    <t xml:space="preserve">Mazda</t>
  </si>
  <si>
    <t xml:space="preserve">8</t>
  </si>
  <si>
    <t xml:space="preserve">MG</t>
  </si>
  <si>
    <t xml:space="preserve">9</t>
  </si>
  <si>
    <t xml:space="preserve">Jaecoo</t>
  </si>
  <si>
    <t xml:space="preserve">10</t>
  </si>
  <si>
    <t xml:space="preserve">Chery</t>
  </si>
  <si>
    <t xml:space="preserve">11</t>
  </si>
  <si>
    <t xml:space="preserve">Haval</t>
  </si>
  <si>
    <t xml:space="preserve">12</t>
  </si>
  <si>
    <t xml:space="preserve">Subaru</t>
  </si>
  <si>
    <t xml:space="preserve">13</t>
  </si>
  <si>
    <t xml:space="preserve">GAC</t>
  </si>
  <si>
    <t xml:space="preserve">14</t>
  </si>
  <si>
    <t xml:space="preserve">15</t>
  </si>
  <si>
    <t xml:space="preserve">Volkswagen</t>
  </si>
  <si>
    <t xml:space="preserve">16</t>
  </si>
  <si>
    <t xml:space="preserve">Zeekr</t>
  </si>
  <si>
    <t xml:space="preserve">17</t>
  </si>
  <si>
    <t xml:space="preserve">Audi</t>
  </si>
  <si>
    <t xml:space="preserve">18</t>
  </si>
  <si>
    <t xml:space="preserve">Mercedes-Benz</t>
  </si>
  <si>
    <t xml:space="preserve">19</t>
  </si>
  <si>
    <t xml:space="preserve">BMW</t>
  </si>
  <si>
    <t xml:space="preserve">20</t>
  </si>
  <si>
    <t xml:space="preserve">Nissan</t>
  </si>
  <si>
    <t xml:space="preserve">21</t>
  </si>
  <si>
    <t xml:space="preserve">Lexus</t>
  </si>
  <si>
    <t xml:space="preserve">22</t>
  </si>
  <si>
    <t xml:space="preserve">Isuzu</t>
  </si>
  <si>
    <t xml:space="preserve">23</t>
  </si>
  <si>
    <t xml:space="preserve">Suzuki</t>
  </si>
  <si>
    <t xml:space="preserve">24</t>
  </si>
  <si>
    <t xml:space="preserve">Ford</t>
  </si>
  <si>
    <t xml:space="preserve">25</t>
  </si>
  <si>
    <t xml:space="preserve">Denza</t>
  </si>
  <si>
    <t xml:space="preserve">26</t>
  </si>
  <si>
    <t xml:space="preserve">Tank</t>
  </si>
  <si>
    <t xml:space="preserve">27</t>
  </si>
  <si>
    <t xml:space="preserve">Mitsubishi</t>
  </si>
  <si>
    <t xml:space="preserve">28</t>
  </si>
  <si>
    <t xml:space="preserve">Skoda</t>
  </si>
  <si>
    <t xml:space="preserve">29</t>
  </si>
  <si>
    <t xml:space="preserve">Honda</t>
  </si>
  <si>
    <t xml:space="preserve">30</t>
  </si>
  <si>
    <t xml:space="preserve">Volvo</t>
  </si>
  <si>
    <t xml:space="preserve">31</t>
  </si>
  <si>
    <t xml:space="preserve">Porsche</t>
  </si>
  <si>
    <t xml:space="preserve">32</t>
  </si>
  <si>
    <t xml:space="preserve">Ora</t>
  </si>
  <si>
    <t xml:space="preserve">33</t>
  </si>
  <si>
    <t xml:space="preserve">MINI</t>
  </si>
  <si>
    <t xml:space="preserve">34</t>
  </si>
  <si>
    <t xml:space="preserve">XPeng</t>
  </si>
  <si>
    <t xml:space="preserve">35</t>
  </si>
  <si>
    <t xml:space="preserve">Cupra</t>
  </si>
  <si>
    <t xml:space="preserve">36</t>
  </si>
  <si>
    <t xml:space="preserve">Land Rover</t>
  </si>
  <si>
    <t xml:space="preserve">37</t>
  </si>
  <si>
    <t xml:space="preserve">Polestar</t>
  </si>
  <si>
    <t xml:space="preserve">38</t>
  </si>
  <si>
    <t xml:space="preserve">Alfa Romeo</t>
  </si>
  <si>
    <t xml:space="preserve">39</t>
  </si>
  <si>
    <t xml:space="preserve">Renault</t>
  </si>
  <si>
    <t xml:space="preserve">40</t>
  </si>
  <si>
    <t xml:space="preserve">Leapmotor</t>
  </si>
  <si>
    <t xml:space="preserve">41</t>
  </si>
  <si>
    <t xml:space="preserve">Genesis</t>
  </si>
  <si>
    <t xml:space="preserve">42</t>
  </si>
  <si>
    <t xml:space="preserve">LDV</t>
  </si>
  <si>
    <t xml:space="preserve">43</t>
  </si>
  <si>
    <t xml:space="preserve">Forthing</t>
  </si>
  <si>
    <t xml:space="preserve">44</t>
  </si>
  <si>
    <t xml:space="preserve">Jeep</t>
  </si>
  <si>
    <t xml:space="preserve">45</t>
  </si>
  <si>
    <t xml:space="preserve">46</t>
  </si>
  <si>
    <t xml:space="preserve">Ssangyong</t>
  </si>
  <si>
    <t xml:space="preserve">47</t>
  </si>
  <si>
    <t xml:space="preserve">Lamborghini</t>
  </si>
  <si>
    <t xml:space="preserve">48</t>
  </si>
  <si>
    <t xml:space="preserve">Cadillac</t>
  </si>
  <si>
    <t xml:space="preserve">49</t>
  </si>
  <si>
    <t xml:space="preserve">Aston Martin</t>
  </si>
  <si>
    <t xml:space="preserve">50</t>
  </si>
  <si>
    <t xml:space="preserve">GMC</t>
  </si>
  <si>
    <t xml:space="preserve">51</t>
  </si>
  <si>
    <t xml:space="preserve">Ferrari</t>
  </si>
  <si>
    <t xml:space="preserve">52</t>
  </si>
  <si>
    <t xml:space="preserve">Bentley</t>
  </si>
  <si>
    <t xml:space="preserve">53</t>
  </si>
  <si>
    <t xml:space="preserve">Chevrolet</t>
  </si>
  <si>
    <t xml:space="preserve">54</t>
  </si>
  <si>
    <t xml:space="preserve">Maserati</t>
  </si>
  <si>
    <t xml:space="preserve">55</t>
  </si>
  <si>
    <t xml:space="preserve">Mclaren</t>
  </si>
  <si>
    <t xml:space="preserve">56</t>
  </si>
  <si>
    <t xml:space="preserve">Rolls-Royce</t>
  </si>
  <si>
    <t xml:space="preserve">57</t>
  </si>
  <si>
    <t xml:space="preserve">KGM</t>
  </si>
  <si>
    <t xml:space="preserve">58</t>
  </si>
  <si>
    <t xml:space="preserve">Lotus</t>
  </si>
  <si>
    <t xml:space="preserve">59</t>
  </si>
  <si>
    <t xml:space="preserve">Deepal</t>
  </si>
  <si>
    <t xml:space="preserve">60</t>
  </si>
  <si>
    <t xml:space="preserve">Omoda</t>
  </si>
  <si>
    <t xml:space="preserve">61</t>
  </si>
  <si>
    <t xml:space="preserve">Peugeot</t>
  </si>
  <si>
    <t xml:space="preserve">62</t>
  </si>
  <si>
    <t xml:space="preserve">Other makes</t>
  </si>
  <si>
    <t xml:space="preserve">-</t>
  </si>
  <si>
    <t xml:space="preserve">a. Figures exclude Concessional Approval and Second Stage of Manufacture vehicles.</t>
  </si>
  <si>
    <t xml:space="preserve">Type approval RAV entries, passenger vehicles, top 50 makes, July 2026</t>
  </si>
  <si>
    <t xml:space="preserve">Table 7  Type approval RAV entries, light commercial vehicles, top makes, July 2026</t>
  </si>
  <si>
    <t xml:space="preserve">Great Wall</t>
  </si>
  <si>
    <t xml:space="preserve">Foton</t>
  </si>
  <si>
    <t xml:space="preserve">Farizon</t>
  </si>
  <si>
    <t xml:space="preserve">Fiat</t>
  </si>
  <si>
    <t xml:space="preserve">JAC</t>
  </si>
  <si>
    <t xml:space="preserve">Type approval RAV entries, light commercial vehicles, top makes, July 2026</t>
  </si>
  <si>
    <t xml:space="preserve">Table 8  Type approval RAV entries, medium goods vehicles, top makes, July 2026</t>
  </si>
  <si>
    <t xml:space="preserve">Fuso</t>
  </si>
  <si>
    <t xml:space="preserve">RAM</t>
  </si>
  <si>
    <t xml:space="preserve">Dodge</t>
  </si>
  <si>
    <t xml:space="preserve">Hino</t>
  </si>
  <si>
    <t xml:space="preserve">IVECO</t>
  </si>
  <si>
    <t xml:space="preserve">Ineos</t>
  </si>
  <si>
    <t xml:space="preserve">Dongfeng</t>
  </si>
  <si>
    <t xml:space="preserve">Sany</t>
  </si>
  <si>
    <t xml:space="preserve">Type approval RAV entries, medium goods vehicles, top makes, July 2026</t>
  </si>
  <si>
    <t xml:space="preserve">Table 9  Type approval RAV entries, heavy goods vehicles, top makes, July 2026</t>
  </si>
  <si>
    <t xml:space="preserve">Kenworth</t>
  </si>
  <si>
    <t xml:space="preserve">Scania</t>
  </si>
  <si>
    <t xml:space="preserve">Mack</t>
  </si>
  <si>
    <t xml:space="preserve">UD Trucks</t>
  </si>
  <si>
    <t xml:space="preserve">Sinotruk</t>
  </si>
  <si>
    <t xml:space="preserve">DAF</t>
  </si>
  <si>
    <t xml:space="preserve">FAW</t>
  </si>
  <si>
    <t xml:space="preserve">Western Star</t>
  </si>
  <si>
    <t xml:space="preserve">MAN</t>
  </si>
  <si>
    <t xml:space="preserve">Freightliner</t>
  </si>
  <si>
    <t xml:space="preserve">Tatra</t>
  </si>
  <si>
    <t xml:space="preserve">Dennis Eagle</t>
  </si>
  <si>
    <t xml:space="preserve">Type approval RAV entries, heavy goods vehicles, top makes, July 2026</t>
  </si>
  <si>
    <t xml:space="preserve">Table 10  Type approval RAV entries, light and heavy buses, top makes, July 2026</t>
  </si>
  <si>
    <t xml:space="preserve">Volgren</t>
  </si>
  <si>
    <t xml:space="preserve">Yutong</t>
  </si>
  <si>
    <t xml:space="preserve">BCI</t>
  </si>
  <si>
    <t xml:space="preserve">Bonluck</t>
  </si>
  <si>
    <t xml:space="preserve">Custom Bus</t>
  </si>
  <si>
    <t xml:space="preserve">King Long</t>
  </si>
  <si>
    <t xml:space="preserve">Golden Dragon</t>
  </si>
  <si>
    <t xml:space="preserve">Coach Concepts</t>
  </si>
  <si>
    <t xml:space="preserve">Type approval RAV entries, light and heavy buses, top makes, July 2026</t>
  </si>
  <si>
    <t xml:space="preserve">Table 11  Type approval RAV entries, motorcycles, top 50 makes, July 2026</t>
  </si>
  <si>
    <t xml:space="preserve">Yamaha</t>
  </si>
  <si>
    <t xml:space="preserve">Harley-Davidson</t>
  </si>
  <si>
    <t xml:space="preserve">CFMoto</t>
  </si>
  <si>
    <t xml:space="preserve">Triumph</t>
  </si>
  <si>
    <t xml:space="preserve">Kawasaki</t>
  </si>
  <si>
    <t xml:space="preserve">Aprilia</t>
  </si>
  <si>
    <t xml:space="preserve">Beta</t>
  </si>
  <si>
    <t xml:space="preserve">Ducati</t>
  </si>
  <si>
    <t xml:space="preserve">Indian Motorcycle</t>
  </si>
  <si>
    <t xml:space="preserve">BSA</t>
  </si>
  <si>
    <t xml:space="preserve">Royal Enfield</t>
  </si>
  <si>
    <t xml:space="preserve">Sur-Ron</t>
  </si>
  <si>
    <t xml:space="preserve">SYM</t>
  </si>
  <si>
    <t xml:space="preserve">Pista</t>
  </si>
  <si>
    <t xml:space="preserve">Rieju</t>
  </si>
  <si>
    <t xml:space="preserve">Vespa</t>
  </si>
  <si>
    <t xml:space="preserve">Kymco</t>
  </si>
  <si>
    <t xml:space="preserve">Stark</t>
  </si>
  <si>
    <t xml:space="preserve">Jinpeng</t>
  </si>
  <si>
    <t xml:space="preserve">Benda</t>
  </si>
  <si>
    <t xml:space="preserve">Royal Alloy</t>
  </si>
  <si>
    <t xml:space="preserve">Fonzarelli</t>
  </si>
  <si>
    <t xml:space="preserve">Husqvarna</t>
  </si>
  <si>
    <t xml:space="preserve">Can-Am</t>
  </si>
  <si>
    <t xml:space="preserve">KTM</t>
  </si>
  <si>
    <t xml:space="preserve">Paso</t>
  </si>
  <si>
    <t xml:space="preserve">Bimota</t>
  </si>
  <si>
    <t xml:space="preserve">Type approval RAV entries, motorcycles, top 50 makes, July 2026</t>
  </si>
  <si>
    <t xml:space="preserve">Table 12  Type approval RAV entries, passenger vehicles, top 50 makes and models, July 2026</t>
  </si>
  <si>
    <t xml:space="preserve">Model</t>
  </si>
  <si>
    <t xml:space="preserve">RAV4</t>
  </si>
  <si>
    <t xml:space="preserve">LANDCRUISER PRADO</t>
  </si>
  <si>
    <t xml:space="preserve">LANDCRUISER</t>
  </si>
  <si>
    <t xml:space="preserve">CAMRY</t>
  </si>
  <si>
    <t xml:space="preserve">COROLLA</t>
  </si>
  <si>
    <t xml:space="preserve">COROLLA CROSS</t>
  </si>
  <si>
    <t xml:space="preserve">YARIS CROSS</t>
  </si>
  <si>
    <t xml:space="preserve">Other/Not stated</t>
  </si>
  <si>
    <t xml:space="preserve">SEALION 7</t>
  </si>
  <si>
    <t xml:space="preserve">ATTO 2</t>
  </si>
  <si>
    <t xml:space="preserve">SEALION 6</t>
  </si>
  <si>
    <t xml:space="preserve">DOLPHIN</t>
  </si>
  <si>
    <t xml:space="preserve">MODEL Y</t>
  </si>
  <si>
    <t xml:space="preserve">MODEL 3</t>
  </si>
  <si>
    <t xml:space="preserve">EX5</t>
  </si>
  <si>
    <t xml:space="preserve">STARRAY EM-i</t>
  </si>
  <si>
    <t xml:space="preserve">EX2</t>
  </si>
  <si>
    <t xml:space="preserve">KONA</t>
  </si>
  <si>
    <t xml:space="preserve">TUCSON</t>
  </si>
  <si>
    <t xml:space="preserve">I30</t>
  </si>
  <si>
    <t xml:space="preserve">SANTA FE</t>
  </si>
  <si>
    <t xml:space="preserve">OE1C</t>
  </si>
  <si>
    <t xml:space="preserve">SPORTAGE</t>
  </si>
  <si>
    <t xml:space="preserve">EV5</t>
  </si>
  <si>
    <t xml:space="preserve">CARNIVAL</t>
  </si>
  <si>
    <t xml:space="preserve">RIO/STONIC</t>
  </si>
  <si>
    <t xml:space="preserve">EV3</t>
  </si>
  <si>
    <t xml:space="preserve">K4</t>
  </si>
  <si>
    <t xml:space="preserve">PICANTO</t>
  </si>
  <si>
    <t xml:space="preserve">CX-3</t>
  </si>
  <si>
    <t xml:space="preserve">CX-30</t>
  </si>
  <si>
    <t xml:space="preserve">CX-60</t>
  </si>
  <si>
    <t xml:space="preserve">6E</t>
  </si>
  <si>
    <t xml:space="preserve">MAZDA 2</t>
  </si>
  <si>
    <t xml:space="preserve">MAZDA 3</t>
  </si>
  <si>
    <t xml:space="preserve">ZS</t>
  </si>
  <si>
    <t xml:space="preserve">MG3</t>
  </si>
  <si>
    <t xml:space="preserve">MG4 EV</t>
  </si>
  <si>
    <t xml:space="preserve">MG5</t>
  </si>
  <si>
    <t xml:space="preserve">S5 EV</t>
  </si>
  <si>
    <t xml:space="preserve">IS3E</t>
  </si>
  <si>
    <t xml:space="preserve">MG4</t>
  </si>
  <si>
    <t xml:space="preserve">J5</t>
  </si>
  <si>
    <t xml:space="preserve">J7</t>
  </si>
  <si>
    <t xml:space="preserve">TIGGO 4</t>
  </si>
  <si>
    <t xml:space="preserve">OMODA 5</t>
  </si>
  <si>
    <t xml:space="preserve">TIGGO 8</t>
  </si>
  <si>
    <t xml:space="preserve">TIGGO 7</t>
  </si>
  <si>
    <t xml:space="preserve">H6</t>
  </si>
  <si>
    <t xml:space="preserve">JOLION</t>
  </si>
  <si>
    <t xml:space="preserve">FORESTER</t>
  </si>
  <si>
    <t xml:space="preserve">CROSSTREK</t>
  </si>
  <si>
    <t xml:space="preserve">OUTBACK</t>
  </si>
  <si>
    <t xml:space="preserve">AION Y</t>
  </si>
  <si>
    <t xml:space="preserve">AION V</t>
  </si>
  <si>
    <t xml:space="preserve">EMZOOM</t>
  </si>
  <si>
    <t xml:space="preserve">CX-5</t>
  </si>
  <si>
    <t xml:space="preserve">TIGUAN</t>
  </si>
  <si>
    <t xml:space="preserve">GOLF</t>
  </si>
  <si>
    <t xml:space="preserve">MULTIVAN</t>
  </si>
  <si>
    <t xml:space="preserve">TAYRON</t>
  </si>
  <si>
    <t xml:space="preserve">POLO</t>
  </si>
  <si>
    <t xml:space="preserve">7X</t>
  </si>
  <si>
    <t xml:space="preserve">X</t>
  </si>
  <si>
    <t xml:space="preserve">Q5</t>
  </si>
  <si>
    <t xml:space="preserve">Q3</t>
  </si>
  <si>
    <t xml:space="preserve">A3/S3/RS3</t>
  </si>
  <si>
    <t xml:space="preserve">A5/S6</t>
  </si>
  <si>
    <t xml:space="preserve">GLC</t>
  </si>
  <si>
    <t xml:space="preserve">GLE</t>
  </si>
  <si>
    <t xml:space="preserve">C-CLASS</t>
  </si>
  <si>
    <t xml:space="preserve">GLA</t>
  </si>
  <si>
    <t xml:space="preserve">CLA</t>
  </si>
  <si>
    <t xml:space="preserve">CLE-CLASS</t>
  </si>
  <si>
    <t xml:space="preserve">X1</t>
  </si>
  <si>
    <t xml:space="preserve">X SERIES</t>
  </si>
  <si>
    <t xml:space="preserve">X3</t>
  </si>
  <si>
    <t xml:space="preserve">X2</t>
  </si>
  <si>
    <t xml:space="preserve">4 SERIES</t>
  </si>
  <si>
    <t xml:space="preserve">2 SERIES</t>
  </si>
  <si>
    <t xml:space="preserve">3 SERIES</t>
  </si>
  <si>
    <t xml:space="preserve">X-TRAIL</t>
  </si>
  <si>
    <t xml:space="preserve">PATROL</t>
  </si>
  <si>
    <t xml:space="preserve">NX AZ2</t>
  </si>
  <si>
    <t xml:space="preserve">ES XZ2L</t>
  </si>
  <si>
    <t xml:space="preserve">GX</t>
  </si>
  <si>
    <t xml:space="preserve">LBX</t>
  </si>
  <si>
    <t xml:space="preserve">RX AL3</t>
  </si>
  <si>
    <t xml:space="preserve">MU-X</t>
  </si>
  <si>
    <t xml:space="preserve">JIMNY</t>
  </si>
  <si>
    <t xml:space="preserve">SWIFT</t>
  </si>
  <si>
    <t xml:space="preserve">EVEREST</t>
  </si>
  <si>
    <t xml:space="preserve">MUSTANG</t>
  </si>
  <si>
    <t xml:space="preserve">B5</t>
  </si>
  <si>
    <t xml:space="preserve">B8</t>
  </si>
  <si>
    <t xml:space="preserve">D9</t>
  </si>
  <si>
    <t xml:space="preserve">300</t>
  </si>
  <si>
    <t xml:space="preserve">500</t>
  </si>
  <si>
    <t xml:space="preserve">OUTLANDER</t>
  </si>
  <si>
    <t xml:space="preserve">ASX</t>
  </si>
  <si>
    <t xml:space="preserve">KODIAQ</t>
  </si>
  <si>
    <t xml:space="preserve">KAMIQ</t>
  </si>
  <si>
    <t xml:space="preserve">OCTAVIA</t>
  </si>
  <si>
    <t xml:space="preserve">ENYAQ</t>
  </si>
  <si>
    <t xml:space="preserve">KAROQ</t>
  </si>
  <si>
    <t xml:space="preserve">FABIA</t>
  </si>
  <si>
    <t xml:space="preserve">CR-V</t>
  </si>
  <si>
    <t xml:space="preserve">ZR-V</t>
  </si>
  <si>
    <t xml:space="preserve">HR-V</t>
  </si>
  <si>
    <t xml:space="preserve">EX30</t>
  </si>
  <si>
    <t xml:space="preserve">XC60</t>
  </si>
  <si>
    <t xml:space="preserve">CAYENNE</t>
  </si>
  <si>
    <t xml:space="preserve">911</t>
  </si>
  <si>
    <t xml:space="preserve">MACAN</t>
  </si>
  <si>
    <t xml:space="preserve">ORA 5</t>
  </si>
  <si>
    <t xml:space="preserve">COOPER</t>
  </si>
  <si>
    <t xml:space="preserve">COUNTRYMAN</t>
  </si>
  <si>
    <t xml:space="preserve">ACEMAN</t>
  </si>
  <si>
    <t xml:space="preserve">G6</t>
  </si>
  <si>
    <t xml:space="preserve">TYPE KP</t>
  </si>
  <si>
    <t xml:space="preserve">FORMENTOR</t>
  </si>
  <si>
    <t xml:space="preserve">LEON</t>
  </si>
  <si>
    <t xml:space="preserve">DEFENDER</t>
  </si>
  <si>
    <t xml:space="preserve">RANGE ROVER</t>
  </si>
  <si>
    <t xml:space="preserve">DISCOVERY</t>
  </si>
  <si>
    <t xml:space="preserve">POLESTAR 4</t>
  </si>
  <si>
    <t xml:space="preserve">POLESTAR 2</t>
  </si>
  <si>
    <t xml:space="preserve">POLESTAR 3</t>
  </si>
  <si>
    <t xml:space="preserve">GIULIA</t>
  </si>
  <si>
    <t xml:space="preserve">STELVIO</t>
  </si>
  <si>
    <t xml:space="preserve">FH1</t>
  </si>
  <si>
    <t xml:space="preserve">CAPTUR</t>
  </si>
  <si>
    <t xml:space="preserve">MEGANE E-TECH</t>
  </si>
  <si>
    <t xml:space="preserve">DUSTER</t>
  </si>
  <si>
    <t xml:space="preserve">ARKANA</t>
  </si>
  <si>
    <t xml:space="preserve">A12</t>
  </si>
  <si>
    <t xml:space="preserve">C10</t>
  </si>
  <si>
    <t xml:space="preserve">GV70</t>
  </si>
  <si>
    <t xml:space="preserve">GV80</t>
  </si>
  <si>
    <t xml:space="preserve">GV60</t>
  </si>
  <si>
    <t xml:space="preserve">D90</t>
  </si>
  <si>
    <t xml:space="preserve">TAIKON 5</t>
  </si>
  <si>
    <t xml:space="preserve">GRAND CHEROKEE</t>
  </si>
  <si>
    <t xml:space="preserve">WRANGLER</t>
  </si>
  <si>
    <t xml:space="preserve">COMPASS</t>
  </si>
  <si>
    <t xml:space="preserve">PRELUDE</t>
  </si>
  <si>
    <t xml:space="preserve">REXTON</t>
  </si>
  <si>
    <t xml:space="preserve">KORANDO</t>
  </si>
  <si>
    <t xml:space="preserve">636</t>
  </si>
  <si>
    <t xml:space="preserve">REVUELTO</t>
  </si>
  <si>
    <t xml:space="preserve">634</t>
  </si>
  <si>
    <t xml:space="preserve">OPTIQ</t>
  </si>
  <si>
    <t xml:space="preserve">LYRIQ</t>
  </si>
  <si>
    <t xml:space="preserve">VANTAGE</t>
  </si>
  <si>
    <t xml:space="preserve">DBX</t>
  </si>
  <si>
    <t xml:space="preserve">VALHALLA</t>
  </si>
  <si>
    <t xml:space="preserve">DB11</t>
  </si>
  <si>
    <t xml:space="preserve">YUKON</t>
  </si>
  <si>
    <t xml:space="preserve">12CILINDRI</t>
  </si>
  <si>
    <t xml:space="preserve">F171</t>
  </si>
  <si>
    <t xml:space="preserve">F164</t>
  </si>
  <si>
    <t xml:space="preserve">3S</t>
  </si>
  <si>
    <t xml:space="preserve">BENTAYGA</t>
  </si>
  <si>
    <t xml:space="preserve">CORVETTE</t>
  </si>
  <si>
    <t xml:space="preserve">GRECALE</t>
  </si>
  <si>
    <t xml:space="preserve">MC20</t>
  </si>
  <si>
    <t xml:space="preserve">MA6</t>
  </si>
  <si>
    <t xml:space="preserve">CULLINAN</t>
  </si>
  <si>
    <t xml:space="preserve">SPECTRE</t>
  </si>
  <si>
    <t xml:space="preserve">EMIRA</t>
  </si>
  <si>
    <t xml:space="preserve">EMEYA</t>
  </si>
  <si>
    <t xml:space="preserve">All other makes</t>
  </si>
  <si>
    <t xml:space="preserve">Type approval RAV entries, passenger vehicles, top 50 makes and models, July 2026</t>
  </si>
  <si>
    <t xml:space="preserve">Table 13  Type approval RAV entries, light commercial vehicles, top makes and models, July 2026</t>
  </si>
  <si>
    <t xml:space="preserve">HILUX</t>
  </si>
  <si>
    <t xml:space="preserve">HIACE</t>
  </si>
  <si>
    <t xml:space="preserve">RANGER</t>
  </si>
  <si>
    <t xml:space="preserve">D-MAX</t>
  </si>
  <si>
    <t xml:space="preserve">AMAROK</t>
  </si>
  <si>
    <t xml:space="preserve">TRANSPORTER</t>
  </si>
  <si>
    <t xml:space="preserve">CADDY</t>
  </si>
  <si>
    <t xml:space="preserve">SHARK 6</t>
  </si>
  <si>
    <t xml:space="preserve">CANNON</t>
  </si>
  <si>
    <t xml:space="preserve">TRITON</t>
  </si>
  <si>
    <t xml:space="preserve">BT-50</t>
  </si>
  <si>
    <t xml:space="preserve">T60</t>
  </si>
  <si>
    <t xml:space="preserve">DELIVER 7</t>
  </si>
  <si>
    <t xml:space="preserve">TERRON 9</t>
  </si>
  <si>
    <t xml:space="preserve">G10</t>
  </si>
  <si>
    <t xml:space="preserve">NAVARA</t>
  </si>
  <si>
    <t xml:space="preserve">MUSSO</t>
  </si>
  <si>
    <t xml:space="preserve">STARIA</t>
  </si>
  <si>
    <t xml:space="preserve">PV5</t>
  </si>
  <si>
    <t xml:space="preserve">TASMAN</t>
  </si>
  <si>
    <t xml:space="preserve">U9</t>
  </si>
  <si>
    <t xml:space="preserve">SILVERADO</t>
  </si>
  <si>
    <t xml:space="preserve">TUNLAND</t>
  </si>
  <si>
    <t xml:space="preserve">SUPERVAN</t>
  </si>
  <si>
    <t xml:space="preserve">V7E</t>
  </si>
  <si>
    <t xml:space="preserve">S2GE</t>
  </si>
  <si>
    <t xml:space="preserve">VITO</t>
  </si>
  <si>
    <t xml:space="preserve">GLADIATOR</t>
  </si>
  <si>
    <t xml:space="preserve">TRAFIC</t>
  </si>
  <si>
    <t xml:space="preserve">KANGOO</t>
  </si>
  <si>
    <t xml:space="preserve">K0 SCUDO</t>
  </si>
  <si>
    <t xml:space="preserve">T9</t>
  </si>
  <si>
    <t xml:space="preserve">Type approval RAV entries, light commercial vehicles, top makes and models, July 2026</t>
  </si>
  <si>
    <t xml:space="preserve">Table 14  Type approval RAV entries, medium goods vehicles, top makes and models, July 2026</t>
  </si>
  <si>
    <t xml:space="preserve">TRANSIT</t>
  </si>
  <si>
    <t xml:space="preserve">NR</t>
  </si>
  <si>
    <t xml:space="preserve">NPR</t>
  </si>
  <si>
    <t xml:space="preserve">FRR</t>
  </si>
  <si>
    <t xml:space="preserve">CRAFTER</t>
  </si>
  <si>
    <t xml:space="preserve">DELIVER 9</t>
  </si>
  <si>
    <t xml:space="preserve">SPRINTER</t>
  </si>
  <si>
    <t xml:space="preserve">CANTER</t>
  </si>
  <si>
    <t xml:space="preserve">FIGHTER</t>
  </si>
  <si>
    <t xml:space="preserve">1500</t>
  </si>
  <si>
    <t xml:space="preserve">RAM D1</t>
  </si>
  <si>
    <t xml:space="preserve">300 SERIES</t>
  </si>
  <si>
    <t xml:space="preserve">TUNDRA</t>
  </si>
  <si>
    <t xml:space="preserve">MASTER</t>
  </si>
  <si>
    <t xml:space="preserve">DAILY</t>
  </si>
  <si>
    <t xml:space="preserve">GRENADIER</t>
  </si>
  <si>
    <t xml:space="preserve">DUCATO</t>
  </si>
  <si>
    <t xml:space="preserve">IBLUE</t>
  </si>
  <si>
    <t xml:space="preserve">CAPTAIN 45 C</t>
  </si>
  <si>
    <t xml:space="preserve">MIGHTY</t>
  </si>
  <si>
    <t xml:space="preserve">PAVISE</t>
  </si>
  <si>
    <t xml:space="preserve">Type approval RAV entries, medium goods vehicles, top makes and models, July 2026</t>
  </si>
  <si>
    <t xml:space="preserve">Table 15  Type approval RAV entries, heavy goods vehicles, top makes and models, July 2026</t>
  </si>
  <si>
    <t xml:space="preserve">FM</t>
  </si>
  <si>
    <t xml:space="preserve">FH</t>
  </si>
  <si>
    <t xml:space="preserve">FE</t>
  </si>
  <si>
    <t xml:space="preserve">FR</t>
  </si>
  <si>
    <t xml:space="preserve">XR</t>
  </si>
  <si>
    <t xml:space="preserve">YS</t>
  </si>
  <si>
    <t xml:space="preserve">T-SERIES</t>
  </si>
  <si>
    <t xml:space="preserve">K-SERIES</t>
  </si>
  <si>
    <t xml:space="preserve">FS SERIES</t>
  </si>
  <si>
    <t xml:space="preserve">FY SERIES</t>
  </si>
  <si>
    <t xml:space="preserve">FH SERIES</t>
  </si>
  <si>
    <t xml:space="preserve">FR SERIES</t>
  </si>
  <si>
    <t xml:space="preserve">P SERIES</t>
  </si>
  <si>
    <t xml:space="preserve">R SERIES</t>
  </si>
  <si>
    <t xml:space="preserve">G SERIES</t>
  </si>
  <si>
    <t xml:space="preserve">SHOGUN</t>
  </si>
  <si>
    <t xml:space="preserve">SUPERLINER</t>
  </si>
  <si>
    <t xml:space="preserve">ANTHEM</t>
  </si>
  <si>
    <t xml:space="preserve">TRIDENT</t>
  </si>
  <si>
    <t xml:space="preserve">CWB SERIES</t>
  </si>
  <si>
    <t xml:space="preserve">CGB SERIES</t>
  </si>
  <si>
    <t xml:space="preserve">CDB SERIES</t>
  </si>
  <si>
    <t xml:space="preserve">GWB SERIES</t>
  </si>
  <si>
    <t xml:space="preserve">G5S</t>
  </si>
  <si>
    <t xml:space="preserve">C9</t>
  </si>
  <si>
    <t xml:space="preserve">C7</t>
  </si>
  <si>
    <t xml:space="preserve">G7S</t>
  </si>
  <si>
    <t xml:space="preserve">96X</t>
  </si>
  <si>
    <t xml:space="preserve">ECONIC</t>
  </si>
  <si>
    <t xml:space="preserve">EUROCARGO</t>
  </si>
  <si>
    <t xml:space="preserve">S-WAY</t>
  </si>
  <si>
    <t xml:space="preserve">ACCO</t>
  </si>
  <si>
    <t xml:space="preserve">CF RANGER</t>
  </si>
  <si>
    <t xml:space="preserve">XG RANGER</t>
  </si>
  <si>
    <t xml:space="preserve">X-SERIES</t>
  </si>
  <si>
    <t xml:space="preserve">TGA</t>
  </si>
  <si>
    <t xml:space="preserve">TG4</t>
  </si>
  <si>
    <t xml:space="preserve">TGM</t>
  </si>
  <si>
    <t xml:space="preserve">G5</t>
  </si>
  <si>
    <t xml:space="preserve">CASCADIA</t>
  </si>
  <si>
    <t xml:space="preserve">Type approval RAV entries, heavy goods vehicles, top makes and models, July 2026</t>
  </si>
  <si>
    <t xml:space="preserve">Table 16  Type approval RAV entries, light and heavy buses, top makes and models, July 2026</t>
  </si>
  <si>
    <t xml:space="preserve">OMNIBUS</t>
  </si>
  <si>
    <t xml:space="preserve">COACH</t>
  </si>
  <si>
    <t xml:space="preserve">E12</t>
  </si>
  <si>
    <t xml:space="preserve">D7</t>
  </si>
  <si>
    <t xml:space="preserve">C12</t>
  </si>
  <si>
    <t xml:space="preserve">COLT</t>
  </si>
  <si>
    <t xml:space="preserve">TOURING</t>
  </si>
  <si>
    <t xml:space="preserve">PK6127A</t>
  </si>
  <si>
    <t xml:space="preserve">EXPLORER</t>
  </si>
  <si>
    <t xml:space="preserve">A30</t>
  </si>
  <si>
    <t xml:space="preserve">ROSA</t>
  </si>
  <si>
    <t xml:space="preserve">PK6120AG</t>
  </si>
  <si>
    <t xml:space="preserve">PK6850ARI</t>
  </si>
  <si>
    <t xml:space="preserve">ELEMENT</t>
  </si>
  <si>
    <t xml:space="preserve">SLF MAN</t>
  </si>
  <si>
    <t xml:space="preserve">6911AY</t>
  </si>
  <si>
    <t xml:space="preserve">6130BS</t>
  </si>
  <si>
    <t xml:space="preserve">J6</t>
  </si>
  <si>
    <t xml:space="preserve">B12DS</t>
  </si>
  <si>
    <t xml:space="preserve">XML6121J</t>
  </si>
  <si>
    <t xml:space="preserve">Type approval RAV entries, light and heavy buses, top makes and models, July 2026</t>
  </si>
  <si>
    <t xml:space="preserve">Table 17  Type approval RAV entries, motorcycles, top 50 makes and models, July 2026</t>
  </si>
  <si>
    <t xml:space="preserve">NX500</t>
  </si>
  <si>
    <t xml:space="preserve">CBR500R</t>
  </si>
  <si>
    <t xml:space="preserve">CBR650R</t>
  </si>
  <si>
    <t xml:space="preserve">CRF300</t>
  </si>
  <si>
    <t xml:space="preserve">WW125</t>
  </si>
  <si>
    <t xml:space="preserve">NSC110</t>
  </si>
  <si>
    <t xml:space="preserve">CBF125</t>
  </si>
  <si>
    <t xml:space="preserve">XL750</t>
  </si>
  <si>
    <t xml:space="preserve">NAVI</t>
  </si>
  <si>
    <t xml:space="preserve">GPD155D</t>
  </si>
  <si>
    <t xml:space="preserve">YZF SERIES</t>
  </si>
  <si>
    <t xml:space="preserve">XTZ690D</t>
  </si>
  <si>
    <t xml:space="preserve">CZD300</t>
  </si>
  <si>
    <t xml:space="preserve">SEH2</t>
  </si>
  <si>
    <t xml:space="preserve">XTZ690</t>
  </si>
  <si>
    <t xml:space="preserve">CRU SERIES</t>
  </si>
  <si>
    <t xml:space="preserve">FLH SERIES</t>
  </si>
  <si>
    <t xml:space="preserve">150SC</t>
  </si>
  <si>
    <t xml:space="preserve">800MT-X</t>
  </si>
  <si>
    <t xml:space="preserve">CF125</t>
  </si>
  <si>
    <t xml:space="preserve">CF400</t>
  </si>
  <si>
    <t xml:space="preserve">TIGER SPORT 800</t>
  </si>
  <si>
    <t xml:space="preserve">H801</t>
  </si>
  <si>
    <t xml:space="preserve">Scrambler 400 X</t>
  </si>
  <si>
    <t xml:space="preserve">TIGER 900 GT</t>
  </si>
  <si>
    <t xml:space="preserve">DW50</t>
  </si>
  <si>
    <t xml:space="preserve">R1300GS</t>
  </si>
  <si>
    <t xml:space="preserve">S1000</t>
  </si>
  <si>
    <t xml:space="preserve">K8X</t>
  </si>
  <si>
    <t xml:space="preserve">EX400</t>
  </si>
  <si>
    <t xml:space="preserve">KLX300</t>
  </si>
  <si>
    <t xml:space="preserve">KL650</t>
  </si>
  <si>
    <t xml:space="preserve">DR-Z400</t>
  </si>
  <si>
    <t xml:space="preserve">DS250</t>
  </si>
  <si>
    <t xml:space="preserve">GSX250</t>
  </si>
  <si>
    <t xml:space="preserve">GSX-S1000</t>
  </si>
  <si>
    <t xml:space="preserve">GSX800</t>
  </si>
  <si>
    <t xml:space="preserve">UK110</t>
  </si>
  <si>
    <t xml:space="preserve">DL650</t>
  </si>
  <si>
    <t xml:space="preserve">XL</t>
  </si>
  <si>
    <t xml:space="preserve">XH</t>
  </si>
  <si>
    <t xml:space="preserve">RS457</t>
  </si>
  <si>
    <t xml:space="preserve">XG</t>
  </si>
  <si>
    <t xml:space="preserve">TUAREG 660</t>
  </si>
  <si>
    <t xml:space="preserve">RR</t>
  </si>
  <si>
    <t xml:space="preserve">EX</t>
  </si>
  <si>
    <t xml:space="preserve">X-TRAINER</t>
  </si>
  <si>
    <t xml:space="preserve">5X</t>
  </si>
  <si>
    <t xml:space="preserve">3H</t>
  </si>
  <si>
    <t xml:space="preserve">SCRAMBLER</t>
  </si>
  <si>
    <t xml:space="preserve">7F</t>
  </si>
  <si>
    <t xml:space="preserve">TYPE D CHIEF</t>
  </si>
  <si>
    <t xml:space="preserve">SCOUT</t>
  </si>
  <si>
    <t xml:space="preserve">CHALLENGER</t>
  </si>
  <si>
    <t xml:space="preserve">650 SERIES</t>
  </si>
  <si>
    <t xml:space="preserve">SERIES 350</t>
  </si>
  <si>
    <t xml:space="preserve">CNEX</t>
  </si>
  <si>
    <t xml:space="preserve">J1</t>
  </si>
  <si>
    <t xml:space="preserve">HIMALAYAN 450</t>
  </si>
  <si>
    <t xml:space="preserve">ULTRA BEE</t>
  </si>
  <si>
    <t xml:space="preserve">ECHS</t>
  </si>
  <si>
    <t xml:space="preserve">CROX 50</t>
  </si>
  <si>
    <t xml:space="preserve">SYMPHONY</t>
  </si>
  <si>
    <t xml:space="preserve">CLASSIC</t>
  </si>
  <si>
    <t xml:space="preserve">PISTA50</t>
  </si>
  <si>
    <t xml:space="preserve">RALLY 307</t>
  </si>
  <si>
    <t xml:space="preserve">GTS SERIES</t>
  </si>
  <si>
    <t xml:space="preserve">946</t>
  </si>
  <si>
    <t xml:space="preserve">LIKE SERIES</t>
  </si>
  <si>
    <t xml:space="preserve">VARG</t>
  </si>
  <si>
    <t xml:space="preserve">JP1500</t>
  </si>
  <si>
    <t xml:space="preserve">UNKNOWN</t>
  </si>
  <si>
    <t xml:space="preserve">GP350MS</t>
  </si>
  <si>
    <t xml:space="preserve">DARK FLAG 500</t>
  </si>
  <si>
    <t xml:space="preserve">ARTHUR</t>
  </si>
  <si>
    <t xml:space="preserve">701</t>
  </si>
  <si>
    <t xml:space="preserve">SPYDER</t>
  </si>
  <si>
    <t xml:space="preserve">ADVENTURE</t>
  </si>
  <si>
    <t xml:space="preserve">690 LC4 SERIES</t>
  </si>
  <si>
    <t xml:space="preserve">4T-EXC</t>
  </si>
  <si>
    <t xml:space="preserve">XF250</t>
  </si>
  <si>
    <t xml:space="preserve">BTZH2</t>
  </si>
  <si>
    <t xml:space="preserve">Type approval RAV entries, motorcycles, top 50 makes and models, July 2026</t>
  </si>
  <si>
    <t xml:space="preserve">Table 18  Type approval RAV entries, all motor vehicles, by motive power and month, July 2026</t>
  </si>
  <si>
    <t xml:space="preserve">ICE - Petrol</t>
  </si>
  <si>
    <t xml:space="preserve">ICE - Diesel</t>
  </si>
  <si>
    <t xml:space="preserve">ICE - LPG</t>
  </si>
  <si>
    <t xml:space="preserve">ICE - Petrol + LPG</t>
  </si>
  <si>
    <t xml:space="preserve">EV - BEV</t>
  </si>
  <si>
    <t xml:space="preserve">EV - FCEV</t>
  </si>
  <si>
    <t xml:space="preserve">HEV - Petrol</t>
  </si>
  <si>
    <t xml:space="preserve">HEV - Diesel</t>
  </si>
  <si>
    <t xml:space="preserve">PHEV - Petrol</t>
  </si>
  <si>
    <t xml:space="preserve">PHEV - Diesel</t>
  </si>
  <si>
    <t xml:space="preserve">Not stated / unknown</t>
  </si>
  <si>
    <t xml:space="preserve">a. Estimates from 1 July 2026 onwards reflect motive power entered on the RAV by vehicle suppliers. Pre-July 2026 estimates of RAV entries by motive power type are based on information entered by vehicle suppliers, where available, or otherwise based on motive power information available for registered RAV entries or available in the Road Vehicle Descriptor for vehicle type approvals. Vehicle entries for which BITRE has been unable to unambigously determine motive power are categorised as 'Not stated/unknown'.</t>
  </si>
  <si>
    <t xml:space="preserve">b. Table may include revisions to previously published estimates arising from updates to the RAV to correct errors or remove entries.</t>
  </si>
  <si>
    <t xml:space="preserve">Type approval RAV entries, all motor vehicles, by motive power and month, July 2026</t>
  </si>
  <si>
    <t xml:space="preserve">Table 19  Type approval RAV entries by motive power type, passenger vehicles, July 2026</t>
  </si>
  <si>
    <t xml:space="preserve">Motive power</t>
  </si>
  <si>
    <t xml:space="preserve">Type approval RAV entries by motive power type, passenger vehicles, July 2026</t>
  </si>
  <si>
    <t xml:space="preserve">Table 20  Type approval RAV entries by motive power type, light commercial vehicles, July 2026</t>
  </si>
  <si>
    <t xml:space="preserve">Type approval RAV entries by motive power type, light commercial vehicles, July 2026</t>
  </si>
  <si>
    <t xml:space="preserve">Table 21  Type approval RAV entries by motive power type, medium goods vehicles, July 2026</t>
  </si>
  <si>
    <t xml:space="preserve">Type approval RAV entries by motive power type, medium goods vehicles, July 2026</t>
  </si>
  <si>
    <t xml:space="preserve">Table 22  Type approval RAV entries by motive power type, heavy goods vehicles, July 2026</t>
  </si>
  <si>
    <t xml:space="preserve">Type approval RAV entries by motive power type, heavy goods vehicles, July 2026</t>
  </si>
  <si>
    <t xml:space="preserve">Table 23  Type approval RAV entries by motive power type, buses, July 2026</t>
  </si>
  <si>
    <t xml:space="preserve">Type approval RAV entries by motive power type, buses, July 2026</t>
  </si>
  <si>
    <t xml:space="preserve">Table 24  Type approval RAV entries by motive power type, motorcycles, July 2026</t>
  </si>
  <si>
    <t xml:space="preserve">Type approval RAV entries by motive power type, motorcycles, July 2026</t>
  </si>
  <si>
    <t xml:space="preserve">Table 25  Type approval RAV entries by motive power, passenger vehicles, top 30 makes, July 2026</t>
  </si>
  <si>
    <t xml:space="preserve">ICE - Other</t>
  </si>
  <si>
    <t xml:space="preserve">EV</t>
  </si>
  <si>
    <t xml:space="preserve">HEV</t>
  </si>
  <si>
    <t xml:space="preserve">PHEV</t>
  </si>
  <si>
    <t xml:space="preserve">Type approval RAV entries by motive power, passenger vehicles, top 30 makes, July 2026</t>
  </si>
  <si>
    <t xml:space="preserve">Table 26  Type approval RAV entries by motive power, light commercial vehicles, top 20 makes, July 2026</t>
  </si>
  <si>
    <t xml:space="preserve">Type approval RAV entries by motive power, light commercial vehicles, top 20 makes, July 2026</t>
  </si>
  <si>
    <t xml:space="preserve">Table 27  Type approval RAV entries by motive power, medium goods vehicles, top 20 makes, July 2026</t>
  </si>
  <si>
    <t xml:space="preserve">Type approval RAV entries by motive power, medium goods vehicles, top 20 makes, July 2026</t>
  </si>
  <si>
    <t xml:space="preserve">Table 28  Type approval RAV entries by motive power, heavy goods vehicles, top 20 makes, July 2026</t>
  </si>
  <si>
    <t xml:space="preserve">Type approval RAV entries by motive power, heavy goods vehicles, top 20 makes, July 2026</t>
  </si>
  <si>
    <t xml:space="preserve">Table 29  Type approval RAV entries by motive power, light and heavy buses, top makes and models, July 2026</t>
  </si>
  <si>
    <t xml:space="preserve">ARCC</t>
  </si>
  <si>
    <t xml:space="preserve">Type approval RAV entries by motive power, light and heavy buses, top makes and models, July 2026</t>
  </si>
  <si>
    <t xml:space="preserve">Table 30  Type approval RAV entries by motive power, motorcycles, top 50 makes and models, July 2026</t>
  </si>
  <si>
    <t xml:space="preserve">Type approval RAV entries by motive power, motorcycles, top 50 makes and models, July 2026</t>
  </si>
  <si>
    <t xml:space="preserve">Table 31  Concessional approval RAV entries, by vehicle type and month, July 2026</t>
  </si>
  <si>
    <t xml:space="preserve">Not stated</t>
  </si>
  <si>
    <t xml:space="preserve">Concessional approval RAV entries, by vehicle type and month, July 2026</t>
  </si>
  <si>
    <t xml:space="preserve">Table 32  Concessional approval RAV entries, by vehicle build year, July 2026</t>
  </si>
  <si>
    <t xml:space="preserve">Year of manufacture</t>
  </si>
  <si>
    <t xml:space="preserve">2026</t>
  </si>
  <si>
    <t xml:space="preserve">2025</t>
  </si>
  <si>
    <t xml:space="preserve">2024</t>
  </si>
  <si>
    <t xml:space="preserve">2023</t>
  </si>
  <si>
    <t xml:space="preserve">2022</t>
  </si>
  <si>
    <t xml:space="preserve">2021</t>
  </si>
  <si>
    <t xml:space="preserve">2020</t>
  </si>
  <si>
    <t xml:space="preserve">2019</t>
  </si>
  <si>
    <t xml:space="preserve">2018</t>
  </si>
  <si>
    <t xml:space="preserve">2017</t>
  </si>
  <si>
    <t xml:space="preserve">2016</t>
  </si>
  <si>
    <t xml:space="preserve">2015</t>
  </si>
  <si>
    <t xml:space="preserve">2014</t>
  </si>
  <si>
    <t xml:space="preserve">2013</t>
  </si>
  <si>
    <t xml:space="preserve">2012</t>
  </si>
  <si>
    <t xml:space="preserve">2011</t>
  </si>
  <si>
    <t xml:space="preserve">2001-2010</t>
  </si>
  <si>
    <t xml:space="preserve">1991-2000</t>
  </si>
  <si>
    <t xml:space="preserve">1981-1990</t>
  </si>
  <si>
    <t xml:space="preserve">1971-1980</t>
  </si>
  <si>
    <t xml:space="preserve">1961-1970</t>
  </si>
  <si>
    <t xml:space="preserve">1951-1960</t>
  </si>
  <si>
    <t xml:space="preserve">1900-1950</t>
  </si>
  <si>
    <t xml:space="preserve">Pre-1900</t>
  </si>
  <si>
    <t xml:space="preserve">Concessional approval RAV entries, by vehicle build year, July 2026</t>
  </si>
  <si>
    <t xml:space="preserve">Table 33  Specialist and Enthusiast Vehicle RAV entries, by SEV category and month, July 2026</t>
  </si>
  <si>
    <t xml:space="preserve">Campervans and Motorhomes</t>
  </si>
  <si>
    <t xml:space="preserve">Environmental</t>
  </si>
  <si>
    <t xml:space="preserve">Left-Hand Drive</t>
  </si>
  <si>
    <t xml:space="preserve">Mobility</t>
  </si>
  <si>
    <t xml:space="preserve">Performance</t>
  </si>
  <si>
    <t xml:space="preserve">Rarity</t>
  </si>
  <si>
    <t xml:space="preserve">Specialist and Enthusiast Vehicle RAV entries, by SEV category and month, July 2026</t>
  </si>
  <si>
    <t xml:space="preserve">Table 34  Specialist and Enthusiast Vehicle RAV entries, by vehicle type, July 2026</t>
  </si>
  <si>
    <t xml:space="preserve">Specialist and Enthusiast Vehicle RAV entries, by vehicle type, July 2026</t>
  </si>
  <si>
    <t xml:space="preserve">Table 35  Specialist and Enthusiast Vehicle RAV entries, top 20 makes and models, by vehicle type, July 2026</t>
  </si>
  <si>
    <t xml:space="preserve">Make-model</t>
  </si>
  <si>
    <t xml:space="preserve">Vehicle type</t>
  </si>
  <si>
    <t xml:space="preserve">Toyota HIACE</t>
  </si>
  <si>
    <t xml:space="preserve">Toyota ALPHARD</t>
  </si>
  <si>
    <t xml:space="preserve">Toyota COROLLA</t>
  </si>
  <si>
    <t xml:space="preserve">Toyota CROWN</t>
  </si>
  <si>
    <t xml:space="preserve">Toyota AQUA</t>
  </si>
  <si>
    <t xml:space="preserve">Honda ODYSSEY</t>
  </si>
  <si>
    <t xml:space="preserve">Toyota PRIUS</t>
  </si>
  <si>
    <t xml:space="preserve">Toyota YARIS</t>
  </si>
  <si>
    <t xml:space="preserve">Toyota ESTIMA</t>
  </si>
  <si>
    <t xml:space="preserve">Toyota C-HR</t>
  </si>
  <si>
    <t xml:space="preserve">Honda FIT</t>
  </si>
  <si>
    <t xml:space="preserve">Suzuki CARRY</t>
  </si>
  <si>
    <t xml:space="preserve">Mercedes-Benz S-CLASS</t>
  </si>
  <si>
    <t xml:space="preserve">Honda N-BOX</t>
  </si>
  <si>
    <t xml:space="preserve">Toyota SIENTA</t>
  </si>
  <si>
    <t xml:space="preserve">Nissan SKYLINE</t>
  </si>
  <si>
    <t xml:space="preserve">Mitsubishi DELICA</t>
  </si>
  <si>
    <t xml:space="preserve">Subaru IMPREZA</t>
  </si>
  <si>
    <t xml:space="preserve">Suzuki SWIFT</t>
  </si>
  <si>
    <t xml:space="preserve">Nissan LEAF</t>
  </si>
  <si>
    <t xml:space="preserve">Lexus IS350</t>
  </si>
  <si>
    <t xml:space="preserve">Lexus LS460</t>
  </si>
  <si>
    <t xml:space="preserve">Toyota 80 SERIES</t>
  </si>
  <si>
    <t xml:space="preserve">Honda VEZEL</t>
  </si>
  <si>
    <t xml:space="preserve">Lexus RX450H</t>
  </si>
  <si>
    <t xml:space="preserve">Nissan GT-R</t>
  </si>
  <si>
    <t xml:space="preserve">Toyota 80 SERIES WELCAB</t>
  </si>
  <si>
    <t xml:space="preserve">Toyota VELLFIRE</t>
  </si>
  <si>
    <t xml:space="preserve">Suzuki JIMNY</t>
  </si>
  <si>
    <t xml:space="preserve">Nissan SERENA</t>
  </si>
  <si>
    <t xml:space="preserve">Lexus IS500</t>
  </si>
  <si>
    <t xml:space="preserve">Toyota MARK X</t>
  </si>
  <si>
    <t xml:space="preserve">Nissan ELGRAND</t>
  </si>
  <si>
    <t xml:space="preserve">Ford F350</t>
  </si>
  <si>
    <t xml:space="preserve">Toyota RAV4</t>
  </si>
  <si>
    <t xml:space="preserve">Subaru XV</t>
  </si>
  <si>
    <t xml:space="preserve">Mitsubishi LANCER EVOLUTION</t>
  </si>
  <si>
    <t xml:space="preserve">Lexus RC300H</t>
  </si>
  <si>
    <t xml:space="preserve">Mercedes-Benz AMG GT</t>
  </si>
  <si>
    <t xml:space="preserve">Subaru FORESTER</t>
  </si>
  <si>
    <t xml:space="preserve">Honda SHUTTLE</t>
  </si>
  <si>
    <t xml:space="preserve">Honda STEP WGN</t>
  </si>
  <si>
    <t xml:space="preserve">Lexus IS F</t>
  </si>
  <si>
    <t xml:space="preserve">Toyota VOXY</t>
  </si>
  <si>
    <t xml:space="preserve">Toyota VITZ</t>
  </si>
  <si>
    <t xml:space="preserve">Toyota 20 SERIES WELCAB</t>
  </si>
  <si>
    <t xml:space="preserve">Mercedes-Benz E-CLASS</t>
  </si>
  <si>
    <t xml:space="preserve">Subaru LEGACY</t>
  </si>
  <si>
    <t xml:space="preserve">Nissan KICKS</t>
  </si>
  <si>
    <t xml:space="preserve">Toyota TOWNACE</t>
  </si>
  <si>
    <t xml:space="preserve">Honda GRACE</t>
  </si>
  <si>
    <t xml:space="preserve">Lexus RC F</t>
  </si>
  <si>
    <t xml:space="preserve">BMW 8 SERIES</t>
  </si>
  <si>
    <t xml:space="preserve">Toyota CAMROAD</t>
  </si>
  <si>
    <t xml:space="preserve">Chevrolet CORVETTE</t>
  </si>
  <si>
    <t xml:space="preserve">Toyota ALTEZZA</t>
  </si>
  <si>
    <t xml:space="preserve">Dodge CHALLENGER</t>
  </si>
  <si>
    <t xml:space="preserve">Daihatsu CANBUS</t>
  </si>
  <si>
    <t xml:space="preserve">Toyota 70 SERIES WELCAB</t>
  </si>
  <si>
    <t xml:space="preserve">Toyota NOAH</t>
  </si>
  <si>
    <t xml:space="preserve">Suzuki ALTO</t>
  </si>
  <si>
    <t xml:space="preserve">Ford F450</t>
  </si>
  <si>
    <t xml:space="preserve">BMW M340I</t>
  </si>
  <si>
    <t xml:space="preserve">Mercedes-Benz E350</t>
  </si>
  <si>
    <t xml:space="preserve">Honda S660</t>
  </si>
  <si>
    <t xml:space="preserve">Honda ACCORD</t>
  </si>
  <si>
    <t xml:space="preserve">Suzuki EVERY</t>
  </si>
  <si>
    <t xml:space="preserve">BMW I8</t>
  </si>
  <si>
    <t xml:space="preserve">Toyota HARRIER</t>
  </si>
  <si>
    <t xml:space="preserve">Mercedes-Benz CLA-CLASS</t>
  </si>
  <si>
    <t xml:space="preserve">Toyota MARK II</t>
  </si>
  <si>
    <t xml:space="preserve">Nissan FUGA</t>
  </si>
  <si>
    <t xml:space="preserve">Audi Q4 E-TRON</t>
  </si>
  <si>
    <t xml:space="preserve">Nissan CIVILIAN</t>
  </si>
  <si>
    <t xml:space="preserve">All other</t>
  </si>
  <si>
    <t xml:space="preserve">Specialist and Enthusiast Vehicle RAV entries, top 20 makes and models, by vehicle type, July 2026</t>
  </si>
  <si>
    <t xml:space="preserve">Table 36  Second Stage of Manufacture RAV entries, by vehicle type and month, July 2026</t>
  </si>
  <si>
    <t xml:space="preserve">Second Stage of Manufacture RAV entries, by vehicle type and month, July 2026</t>
  </si>
  <si>
    <t xml:space="preserve">Table 37  Second Stage of Manufacture RAV entries, top 10 makes and models, July 2026</t>
  </si>
  <si>
    <t xml:space="preserve">F150</t>
  </si>
  <si>
    <t xml:space="preserve">CONCRETE PUMP</t>
  </si>
  <si>
    <t xml:space="preserve">956 - 3 AXLE FAUN WASTE COMPACTOR</t>
  </si>
  <si>
    <t xml:space="preserve">AROCS</t>
  </si>
  <si>
    <t xml:space="preserve">LINWOOD</t>
  </si>
  <si>
    <t xml:space="preserve">TYPE T1 DUAL CAB TRAY</t>
  </si>
  <si>
    <t xml:space="preserve">TYPE SY1 CAMPERVAN</t>
  </si>
  <si>
    <t xml:space="preserve">NSN TRAKKADU CAMPERVAN</t>
  </si>
  <si>
    <t xml:space="preserve">AKUNA</t>
  </si>
  <si>
    <t xml:space="preserve">IGXX 4495</t>
  </si>
  <si>
    <t xml:space="preserve">T610</t>
  </si>
  <si>
    <t xml:space="preserve">FV SERIES</t>
  </si>
  <si>
    <t xml:space="preserve">JJ</t>
  </si>
  <si>
    <t xml:space="preserve">TG3</t>
  </si>
  <si>
    <t xml:space="preserve">KA4 HEARSE</t>
  </si>
  <si>
    <t xml:space="preserve">US4-W MOBILITY</t>
  </si>
  <si>
    <t xml:space="preserve">Eezy Cabins Rusty's Welding</t>
  </si>
  <si>
    <t xml:space="preserve">ENCLOSED TRAILER TANDEM</t>
  </si>
  <si>
    <t xml:space="preserve">Second Stage of Manufacture RAV entries, top 10 makes and models, July 2026</t>
  </si>
  <si>
    <t xml:space="preserve">Table 38  Second Stage of Manufacture campervan RAV entries, top 80% makes, July 2026</t>
  </si>
  <si>
    <t xml:space="preserve">Jayco</t>
  </si>
  <si>
    <t xml:space="preserve">Avida</t>
  </si>
  <si>
    <t xml:space="preserve">Avan</t>
  </si>
  <si>
    <t xml:space="preserve">Frontline</t>
  </si>
  <si>
    <t xml:space="preserve">Talvor</t>
  </si>
  <si>
    <t xml:space="preserve">a. Second Stage of Manufacture campervan RAV entry estimates are derived by BITRE from primary and secondary vehicle make and vehicle model information supplied to the RAV, and may not fully enumerate all SSM campervan RAV entries.</t>
  </si>
  <si>
    <t xml:space="preserve">Second Stage of Manufacture campervan RAV entries, top 80% makes, July 2026</t>
  </si>
  <si>
    <t xml:space="preserve">Table 39  RAV entries of very light trailers (excluding caravans and camper trailers), top 80% makes, July 2026</t>
  </si>
  <si>
    <t xml:space="preserve">Stonegate Industries</t>
  </si>
  <si>
    <t xml:space="preserve">Victorian Trailers</t>
  </si>
  <si>
    <t xml:space="preserve">John Papas Trailers</t>
  </si>
  <si>
    <t xml:space="preserve">Telwater</t>
  </si>
  <si>
    <t xml:space="preserve">Century Trailers</t>
  </si>
  <si>
    <t xml:space="preserve">Bigman Trailer</t>
  </si>
  <si>
    <t xml:space="preserve">MW Manufacturing</t>
  </si>
  <si>
    <t xml:space="preserve">BTH Products</t>
  </si>
  <si>
    <t xml:space="preserve">NBT Trailers</t>
  </si>
  <si>
    <t xml:space="preserve">Instant Trailers</t>
  </si>
  <si>
    <t xml:space="preserve">Superior Trailers</t>
  </si>
  <si>
    <t xml:space="preserve">Dunbier</t>
  </si>
  <si>
    <t xml:space="preserve">Titanium</t>
  </si>
  <si>
    <t xml:space="preserve">King Kong Trailers</t>
  </si>
  <si>
    <t xml:space="preserve">Xtreme Trailers</t>
  </si>
  <si>
    <t xml:space="preserve">Cruiser Trailer And Chassis</t>
  </si>
  <si>
    <t xml:space="preserve">Elstar Trailers</t>
  </si>
  <si>
    <t xml:space="preserve">All States Trailers</t>
  </si>
  <si>
    <t xml:space="preserve">Redco Trailers</t>
  </si>
  <si>
    <t xml:space="preserve">A1 Trailers</t>
  </si>
  <si>
    <t xml:space="preserve">Affordable Trailers</t>
  </si>
  <si>
    <t xml:space="preserve">Hunter Trailers</t>
  </si>
  <si>
    <t xml:space="preserve">T &amp; J Trailers</t>
  </si>
  <si>
    <t xml:space="preserve">Ausmarine</t>
  </si>
  <si>
    <t xml:space="preserve">Able Trailers</t>
  </si>
  <si>
    <t xml:space="preserve">Towrex Trailers</t>
  </si>
  <si>
    <t xml:space="preserve">Balance Trailers</t>
  </si>
  <si>
    <t xml:space="preserve">Zhenjiang - SWT Metal Products</t>
  </si>
  <si>
    <t xml:space="preserve">Bills Trailers</t>
  </si>
  <si>
    <t xml:space="preserve">Coastmac Trailers</t>
  </si>
  <si>
    <t xml:space="preserve">Boeing Trailers</t>
  </si>
  <si>
    <t xml:space="preserve">Trailers 2000</t>
  </si>
  <si>
    <t xml:space="preserve">Mangrove Jack</t>
  </si>
  <si>
    <t xml:space="preserve">a. Very light trailer estimates are derived by removing caravans and camper trailers from all trailers with a GTM less than or equal to 750kg.</t>
  </si>
  <si>
    <t xml:space="preserve">RAV entries of very light trailers (excluding caravans and camper trailers), top 80% makes, July 2026</t>
  </si>
  <si>
    <t xml:space="preserve">Table 40  RAV entries of light trailers (excluding caravans and camper trailers), top 80% makes, July 2026</t>
  </si>
  <si>
    <t xml:space="preserve">Basic Trailers</t>
  </si>
  <si>
    <t xml:space="preserve">Modern Trailers</t>
  </si>
  <si>
    <t xml:space="preserve">Easytow</t>
  </si>
  <si>
    <t xml:space="preserve">Big Bull</t>
  </si>
  <si>
    <t xml:space="preserve">Sureweld</t>
  </si>
  <si>
    <t xml:space="preserve">Bonanza Trailers</t>
  </si>
  <si>
    <t xml:space="preserve">Move Yourself Trailer Hire</t>
  </si>
  <si>
    <t xml:space="preserve">Trans Tank International</t>
  </si>
  <si>
    <t xml:space="preserve">Universal Industries</t>
  </si>
  <si>
    <t xml:space="preserve">Loadmaxx</t>
  </si>
  <si>
    <t xml:space="preserve">JCC Trailers</t>
  </si>
  <si>
    <t xml:space="preserve">Adelaide Trailer Sales</t>
  </si>
  <si>
    <t xml:space="preserve">Great Western Trailers</t>
  </si>
  <si>
    <t xml:space="preserve">Workmate Trailers</t>
  </si>
  <si>
    <t xml:space="preserve">Rivsteel Engineering</t>
  </si>
  <si>
    <t xml:space="preserve">Roshar Trailers</t>
  </si>
  <si>
    <t xml:space="preserve">Muscle Trailers</t>
  </si>
  <si>
    <t xml:space="preserve">Trailer Supplies</t>
  </si>
  <si>
    <t xml:space="preserve">Mechid Trailers</t>
  </si>
  <si>
    <t xml:space="preserve">JLG Australia</t>
  </si>
  <si>
    <t xml:space="preserve">All Trades</t>
  </si>
  <si>
    <t xml:space="preserve">Mackay Trailers</t>
  </si>
  <si>
    <t xml:space="preserve">UTF Australia</t>
  </si>
  <si>
    <t xml:space="preserve">Towhaul Trailers</t>
  </si>
  <si>
    <t xml:space="preserve">JST Trailers</t>
  </si>
  <si>
    <t xml:space="preserve">Blue Star Trailers</t>
  </si>
  <si>
    <t xml:space="preserve">Brian James Trailers</t>
  </si>
  <si>
    <t xml:space="preserve">Data Signs</t>
  </si>
  <si>
    <t xml:space="preserve">Total Trailers</t>
  </si>
  <si>
    <t xml:space="preserve">Geelong Standard Trailers</t>
  </si>
  <si>
    <t xml:space="preserve">Australian Portable Toilets</t>
  </si>
  <si>
    <t xml:space="preserve">Regency Floats</t>
  </si>
  <si>
    <t xml:space="preserve">Atlas Copco</t>
  </si>
  <si>
    <t xml:space="preserve">Ozi Alloy Trailers</t>
  </si>
  <si>
    <t xml:space="preserve">Sunrise Trailers</t>
  </si>
  <si>
    <t xml:space="preserve">Hans Steel</t>
  </si>
  <si>
    <t xml:space="preserve">Brisbane A1 Trailers</t>
  </si>
  <si>
    <t xml:space="preserve">Ramco Trailers</t>
  </si>
  <si>
    <t xml:space="preserve">63</t>
  </si>
  <si>
    <t xml:space="preserve">JBD Trailers</t>
  </si>
  <si>
    <t xml:space="preserve">64</t>
  </si>
  <si>
    <t xml:space="preserve">65</t>
  </si>
  <si>
    <t xml:space="preserve">66</t>
  </si>
  <si>
    <t xml:space="preserve">Peaceland Horse Floats</t>
  </si>
  <si>
    <t xml:space="preserve">67</t>
  </si>
  <si>
    <t xml:space="preserve">Kessner Trailer</t>
  </si>
  <si>
    <t xml:space="preserve">68</t>
  </si>
  <si>
    <t xml:space="preserve">Iron Tow</t>
  </si>
  <si>
    <t xml:space="preserve">69</t>
  </si>
  <si>
    <t xml:space="preserve">Felk Engineering</t>
  </si>
  <si>
    <t xml:space="preserve">70</t>
  </si>
  <si>
    <t xml:space="preserve">Spitfire</t>
  </si>
  <si>
    <t xml:space="preserve">71</t>
  </si>
  <si>
    <t xml:space="preserve">Ox Trailers</t>
  </si>
  <si>
    <t xml:space="preserve">72</t>
  </si>
  <si>
    <t xml:space="preserve">United Trailers</t>
  </si>
  <si>
    <t xml:space="preserve">73</t>
  </si>
  <si>
    <t xml:space="preserve">Zammit</t>
  </si>
  <si>
    <t xml:space="preserve">74</t>
  </si>
  <si>
    <t xml:space="preserve">Sales Trailers &amp; General Welding</t>
  </si>
  <si>
    <t xml:space="preserve">75</t>
  </si>
  <si>
    <t xml:space="preserve">Austrailers</t>
  </si>
  <si>
    <t xml:space="preserve">76</t>
  </si>
  <si>
    <t xml:space="preserve">Imperial Horse Floats</t>
  </si>
  <si>
    <t xml:space="preserve">77</t>
  </si>
  <si>
    <t xml:space="preserve">Savage Trailers</t>
  </si>
  <si>
    <t xml:space="preserve">78</t>
  </si>
  <si>
    <t xml:space="preserve">Tradies Trailer</t>
  </si>
  <si>
    <t xml:space="preserve">79</t>
  </si>
  <si>
    <t xml:space="preserve">80</t>
  </si>
  <si>
    <t xml:space="preserve">Oriental Shimao Group</t>
  </si>
  <si>
    <t xml:space="preserve">81</t>
  </si>
  <si>
    <t xml:space="preserve">NT Trailers</t>
  </si>
  <si>
    <t xml:space="preserve">82</t>
  </si>
  <si>
    <t xml:space="preserve">Seymour Caravans &amp; Trailers</t>
  </si>
  <si>
    <t xml:space="preserve">83</t>
  </si>
  <si>
    <t xml:space="preserve">Hard Core Trailers Australia</t>
  </si>
  <si>
    <t xml:space="preserve">84</t>
  </si>
  <si>
    <t xml:space="preserve">Wrangler Trailers</t>
  </si>
  <si>
    <t xml:space="preserve">85</t>
  </si>
  <si>
    <t xml:space="preserve">Trailers Star</t>
  </si>
  <si>
    <t xml:space="preserve">86</t>
  </si>
  <si>
    <t xml:space="preserve">Green Pty Ltd</t>
  </si>
  <si>
    <t xml:space="preserve">87</t>
  </si>
  <si>
    <t xml:space="preserve">Australian Enterprises Group</t>
  </si>
  <si>
    <t xml:space="preserve">88</t>
  </si>
  <si>
    <t xml:space="preserve">OPTraffic</t>
  </si>
  <si>
    <t xml:space="preserve">89</t>
  </si>
  <si>
    <t xml:space="preserve">Riviera</t>
  </si>
  <si>
    <t xml:space="preserve">90</t>
  </si>
  <si>
    <t xml:space="preserve">PR Power</t>
  </si>
  <si>
    <t xml:space="preserve">91</t>
  </si>
  <si>
    <t xml:space="preserve">Titan Engineering</t>
  </si>
  <si>
    <t xml:space="preserve">92</t>
  </si>
  <si>
    <t xml:space="preserve">AU Trailers</t>
  </si>
  <si>
    <t xml:space="preserve">93</t>
  </si>
  <si>
    <t xml:space="preserve">Trailertech</t>
  </si>
  <si>
    <t xml:space="preserve">94</t>
  </si>
  <si>
    <t xml:space="preserve">Simply Trailers</t>
  </si>
  <si>
    <t xml:space="preserve">95</t>
  </si>
  <si>
    <t xml:space="preserve">96</t>
  </si>
  <si>
    <t xml:space="preserve">Precision Boat Trailer</t>
  </si>
  <si>
    <t xml:space="preserve">97</t>
  </si>
  <si>
    <t xml:space="preserve">U-Haul Australia</t>
  </si>
  <si>
    <t xml:space="preserve">98</t>
  </si>
  <si>
    <t xml:space="preserve">Westside Trailers</t>
  </si>
  <si>
    <t xml:space="preserve">99</t>
  </si>
  <si>
    <t xml:space="preserve">100</t>
  </si>
  <si>
    <t xml:space="preserve">Ironhorse</t>
  </si>
  <si>
    <t xml:space="preserve">101</t>
  </si>
  <si>
    <t xml:space="preserve">a. Light trailer estimates are derived by removing caravans and camper trailers from all trailers with a GTM greater than 750kg and less than or equal to 3.5 tonnes.</t>
  </si>
  <si>
    <t xml:space="preserve">RAV entries of light trailers (excluding caravans and camper trailers), top 80% makes, July 2026</t>
  </si>
  <si>
    <t xml:space="preserve">Table 41  RAV entries of medium trailers (excluding caravans and camper trailers), top 80% makes, July 2026</t>
  </si>
  <si>
    <t xml:space="preserve">Zone RV</t>
  </si>
  <si>
    <t xml:space="preserve">Quick Camps</t>
  </si>
  <si>
    <t xml:space="preserve">FWR Trailers</t>
  </si>
  <si>
    <t xml:space="preserve">Exclusive Trailers</t>
  </si>
  <si>
    <t xml:space="preserve">Dynsti</t>
  </si>
  <si>
    <t xml:space="preserve">Beavertail Trailers</t>
  </si>
  <si>
    <t xml:space="preserve">DKW Fabrication &amp; Welding</t>
  </si>
  <si>
    <t xml:space="preserve">Bulldog Trailers</t>
  </si>
  <si>
    <t xml:space="preserve">Hardwear</t>
  </si>
  <si>
    <t xml:space="preserve">Titanium Caravans</t>
  </si>
  <si>
    <t xml:space="preserve">Panton Hill Welding</t>
  </si>
  <si>
    <t xml:space="preserve">Expanda Van Homes</t>
  </si>
  <si>
    <t xml:space="preserve">Vermeer</t>
  </si>
  <si>
    <t xml:space="preserve">Lux RV</t>
  </si>
  <si>
    <t xml:space="preserve">Duralite</t>
  </si>
  <si>
    <t xml:space="preserve">Jaeger Trailers</t>
  </si>
  <si>
    <t xml:space="preserve">Traymark</t>
  </si>
  <si>
    <t xml:space="preserve">Alycraft Trailers</t>
  </si>
  <si>
    <t xml:space="preserve">Bandit</t>
  </si>
  <si>
    <t xml:space="preserve">Sunny Trailers</t>
  </si>
  <si>
    <t xml:space="preserve">Wise Custombuilt Trailers</t>
  </si>
  <si>
    <t xml:space="preserve">Bdos</t>
  </si>
  <si>
    <t xml:space="preserve">Murray River Equipment</t>
  </si>
  <si>
    <t xml:space="preserve">Anybody</t>
  </si>
  <si>
    <t xml:space="preserve">Transtyle Trailers</t>
  </si>
  <si>
    <t xml:space="preserve">Zhengqi Trailer Company</t>
  </si>
  <si>
    <t xml:space="preserve">Auswide</t>
  </si>
  <si>
    <t xml:space="preserve">Auslink Transport Services</t>
  </si>
  <si>
    <t xml:space="preserve">Roadking</t>
  </si>
  <si>
    <t xml:space="preserve">Msport</t>
  </si>
  <si>
    <t xml:space="preserve">Sailfish</t>
  </si>
  <si>
    <t xml:space="preserve">HMJ Trailers</t>
  </si>
  <si>
    <t xml:space="preserve">Belco Custom Trailers</t>
  </si>
  <si>
    <t xml:space="preserve">Kara Kar</t>
  </si>
  <si>
    <t xml:space="preserve">Pinnacle Horse Floats</t>
  </si>
  <si>
    <t xml:space="preserve">GFAB Trailers</t>
  </si>
  <si>
    <t xml:space="preserve">Nevco</t>
  </si>
  <si>
    <t xml:space="preserve">Redline Trailers</t>
  </si>
  <si>
    <t xml:space="preserve">Euro Float</t>
  </si>
  <si>
    <t xml:space="preserve">HNS Trading</t>
  </si>
  <si>
    <t xml:space="preserve">Rivercity Trailers</t>
  </si>
  <si>
    <t xml:space="preserve">Ultimate Plant Trailers</t>
  </si>
  <si>
    <t xml:space="preserve">Oceanic Fabrication</t>
  </si>
  <si>
    <t xml:space="preserve">Hauslein</t>
  </si>
  <si>
    <t xml:space="preserve">Seaking Queensland</t>
  </si>
  <si>
    <t xml:space="preserve">Elphinstone Trailers</t>
  </si>
  <si>
    <t xml:space="preserve">Sycolah Fabrication</t>
  </si>
  <si>
    <t xml:space="preserve">EJF Built</t>
  </si>
  <si>
    <t xml:space="preserve">Huntly Trailer</t>
  </si>
  <si>
    <t xml:space="preserve">Jaeger's Fabrication And Mechanical</t>
  </si>
  <si>
    <t xml:space="preserve">Redmond Gary</t>
  </si>
  <si>
    <t xml:space="preserve">Speranza</t>
  </si>
  <si>
    <t xml:space="preserve">Magic Tilt Trailers</t>
  </si>
  <si>
    <t xml:space="preserve">Rogers-Willex</t>
  </si>
  <si>
    <t xml:space="preserve">Tag-A-Long Trailers</t>
  </si>
  <si>
    <t xml:space="preserve">Trail Caravans</t>
  </si>
  <si>
    <t xml:space="preserve">Jbm Trailers And Fabrications</t>
  </si>
  <si>
    <t xml:space="preserve">a. Mediuam trailer estimates are derived by removing caravans and camper trailers from all trailers with a GTM greater than 3.5 tonnes and less than or equal to 10 tonnes.</t>
  </si>
  <si>
    <t xml:space="preserve">RAV entries of medium trailers (excluding caravans and camper trailers), top 80% makes, July 2026</t>
  </si>
  <si>
    <t xml:space="preserve">Table 42  RAV entries of heavy trailers (excluding caravans and camper trailers), top 80% makes, July 2026</t>
  </si>
  <si>
    <t xml:space="preserve">Vawdrey</t>
  </si>
  <si>
    <t xml:space="preserve">Maxitrans</t>
  </si>
  <si>
    <t xml:space="preserve">Howard Porter</t>
  </si>
  <si>
    <t xml:space="preserve">Bruce Rock Engineering</t>
  </si>
  <si>
    <t xml:space="preserve">AAA Trailers</t>
  </si>
  <si>
    <t xml:space="preserve">Midland</t>
  </si>
  <si>
    <t xml:space="preserve">CIMC Trailers</t>
  </si>
  <si>
    <t xml:space="preserve">Lionel Moore</t>
  </si>
  <si>
    <t xml:space="preserve">Krueger</t>
  </si>
  <si>
    <t xml:space="preserve">Stonestar</t>
  </si>
  <si>
    <t xml:space="preserve">FTE Trailers</t>
  </si>
  <si>
    <t xml:space="preserve">Tieman</t>
  </si>
  <si>
    <t xml:space="preserve">Regal Trailers</t>
  </si>
  <si>
    <t xml:space="preserve">Jamieson</t>
  </si>
  <si>
    <t xml:space="preserve">Barker Trailers</t>
  </si>
  <si>
    <t xml:space="preserve">Tip Trailers R Us</t>
  </si>
  <si>
    <t xml:space="preserve">Freightmore Transport</t>
  </si>
  <si>
    <t xml:space="preserve">Haulmark Trailers</t>
  </si>
  <si>
    <t xml:space="preserve">Byrne Trailers</t>
  </si>
  <si>
    <t xml:space="preserve">Bulk Transport Equipment</t>
  </si>
  <si>
    <t xml:space="preserve">Tefco</t>
  </si>
  <si>
    <t xml:space="preserve">Robuk Engineering</t>
  </si>
  <si>
    <t xml:space="preserve">Graham Lusty Trailers</t>
  </si>
  <si>
    <t xml:space="preserve">Custom Quip Engineering</t>
  </si>
  <si>
    <t xml:space="preserve">Mick Murray Welding</t>
  </si>
  <si>
    <t xml:space="preserve">Road West Transport</t>
  </si>
  <si>
    <t xml:space="preserve">Sloanebuilt</t>
  </si>
  <si>
    <t xml:space="preserve">ABS Trailquip</t>
  </si>
  <si>
    <t xml:space="preserve">Muscat Trailers</t>
  </si>
  <si>
    <t xml:space="preserve">Drake Trailers</t>
  </si>
  <si>
    <t xml:space="preserve">Tristar</t>
  </si>
  <si>
    <t xml:space="preserve">Chris's Body Builders</t>
  </si>
  <si>
    <t xml:space="preserve">General Transport Equipment</t>
  </si>
  <si>
    <t xml:space="preserve">Duraquip</t>
  </si>
  <si>
    <t xml:space="preserve">NTS Transport Engineering Solutions</t>
  </si>
  <si>
    <t xml:space="preserve">Freightmaster</t>
  </si>
  <si>
    <t xml:space="preserve">Hammar</t>
  </si>
  <si>
    <t xml:space="preserve">Cannon Trailers</t>
  </si>
  <si>
    <t xml:space="preserve">Stoodley</t>
  </si>
  <si>
    <t xml:space="preserve">Lusty Australia</t>
  </si>
  <si>
    <t xml:space="preserve">O'Phee Trailers</t>
  </si>
  <si>
    <t xml:space="preserve">Trugrit</t>
  </si>
  <si>
    <t xml:space="preserve">Hercules</t>
  </si>
  <si>
    <t xml:space="preserve">Base Fabrications</t>
  </si>
  <si>
    <t xml:space="preserve">Gippsland Body Builders</t>
  </si>
  <si>
    <t xml:space="preserve">a. Heavy trailer estimates are derived by removing caravans and camper trailers from all trailers with a GTM greater than 10 tonnes.</t>
  </si>
  <si>
    <t xml:space="preserve">RAV entries of heavy trailers (excluding caravans and camper trailers), top 80% makes, July 2026</t>
  </si>
  <si>
    <t xml:space="preserve">Table 43  RAV entries of low ATM trailers (excluding caravans and camper trailers), by tare weight, July 2026</t>
  </si>
  <si>
    <t xml:space="preserve">Tare weight</t>
  </si>
  <si>
    <t xml:space="preserve">&lt;= 500 kilograms</t>
  </si>
  <si>
    <t xml:space="preserve">&gt; 500 and &lt;= 750 kilograms</t>
  </si>
  <si>
    <t xml:space="preserve">&gt; 750 and &lt;= 1000 kilograms</t>
  </si>
  <si>
    <t xml:space="preserve">&gt; 1000 and &lt;= 1500 kilograms</t>
  </si>
  <si>
    <t xml:space="preserve">&gt; 1500 and &lt;= 2000 kilograms</t>
  </si>
  <si>
    <t xml:space="preserve">&gt; 2000 and &lt;= 2500 kilograms</t>
  </si>
  <si>
    <t xml:space="preserve">&gt; 2500 and &lt;= 3000 kilograms</t>
  </si>
  <si>
    <t xml:space="preserve">&gt; 3000 and &lt;= 3500 kilograms</t>
  </si>
  <si>
    <t xml:space="preserve">Other / Not stated</t>
  </si>
  <si>
    <t xml:space="preserve">a. Low ATM trailer estimates are derived by removing caravans and camper trailers from all trailers with an ATM of 4,500kg or less.</t>
  </si>
  <si>
    <t xml:space="preserve">b. Break-in-series: The April 2025 issue incorporated revisions to the method used to identify caravans and camper trailers newly entered on the RAV, resulting in identification of additional caravan and camper trailers and fewer non-caravan trailers. Revised historical estimates of caravan, camper trailer and other trailer entries are included in the spreadsheet tables accompanying the April 2025 issue.</t>
  </si>
  <si>
    <t xml:space="preserve">RAV entries of low ATM trailers (excluding caravans and camper trailers), by tare weight, July 2026</t>
  </si>
  <si>
    <t xml:space="preserve">Table 44  RAV entries of high ATM trailers (excluding caravans and camper trailers), by aggregate trailer mass, July 2026</t>
  </si>
  <si>
    <t xml:space="preserve">Gross trailer mass</t>
  </si>
  <si>
    <t xml:space="preserve">&gt; 4.5 and &lt;= 7.5 tonnes</t>
  </si>
  <si>
    <t xml:space="preserve">&gt; 7.5 and &lt;= 10.0 tonnes</t>
  </si>
  <si>
    <t xml:space="preserve">&gt; 10.0 and &lt;= 15.0 tonnes</t>
  </si>
  <si>
    <t xml:space="preserve">&gt; 15.0 and &lt;= 20.0 tonnes</t>
  </si>
  <si>
    <t xml:space="preserve">&gt; 20.0 and &lt;= 25.0 tonnes</t>
  </si>
  <si>
    <t xml:space="preserve">&gt; 25.0 and &lt;= 30.0 tonnes</t>
  </si>
  <si>
    <t xml:space="preserve">&gt; 30.0 and &lt;= 35.0 tonnes</t>
  </si>
  <si>
    <t xml:space="preserve">&gt; 35.0 and &lt;= 40.0 tonnes</t>
  </si>
  <si>
    <t xml:space="preserve">&gt; 40.0 and &lt;= 45.0 tonnes</t>
  </si>
  <si>
    <t xml:space="preserve">&gt; 45.0 and &lt;= 50.0 tonnes</t>
  </si>
  <si>
    <t xml:space="preserve">&gt; 50.0 and &lt;= 55.0 tonnes</t>
  </si>
  <si>
    <t xml:space="preserve">&gt; 55.0 and &lt;= 60.0 tonnes</t>
  </si>
  <si>
    <t xml:space="preserve">&gt; 60.0 tonnes</t>
  </si>
  <si>
    <t xml:space="preserve">a. High ATM trailer estimates are derived by removing caravans and camper trailers from all trailers with an ATM over 4.5 tonnes.</t>
  </si>
  <si>
    <t xml:space="preserve">RAV entries of high ATM trailers (excluding caravans and camper trailers), by aggregate trailer mass, July 2026</t>
  </si>
  <si>
    <t xml:space="preserve">Table 45  RAV entries of caravans and camper trailers by make and month (top 80 per cent over last 12 months), July 2026</t>
  </si>
  <si>
    <t xml:space="preserve">Regent RV</t>
  </si>
  <si>
    <t xml:space="preserve">Austrack Campers</t>
  </si>
  <si>
    <t xml:space="preserve">Ezytrail</t>
  </si>
  <si>
    <t xml:space="preserve">Market Direct Campers</t>
  </si>
  <si>
    <t xml:space="preserve">Crusader Caravans</t>
  </si>
  <si>
    <t xml:space="preserve">Stoney Creek Campers</t>
  </si>
  <si>
    <t xml:space="preserve">Leader</t>
  </si>
  <si>
    <t xml:space="preserve">Dreamhaven Caravans</t>
  </si>
  <si>
    <t xml:space="preserve">Supreme Caravans</t>
  </si>
  <si>
    <t xml:space="preserve">Design RV</t>
  </si>
  <si>
    <t xml:space="preserve">Essential Caravans</t>
  </si>
  <si>
    <t xml:space="preserve">Hilltop Caravans</t>
  </si>
  <si>
    <t xml:space="preserve">New Age Caravans</t>
  </si>
  <si>
    <t xml:space="preserve">Jawa Off-Road Campers</t>
  </si>
  <si>
    <t xml:space="preserve">On The Move Caravans</t>
  </si>
  <si>
    <t xml:space="preserve">Viscount Caravans</t>
  </si>
  <si>
    <t xml:space="preserve">Urban Caravans</t>
  </si>
  <si>
    <t xml:space="preserve">Mars Campers</t>
  </si>
  <si>
    <t xml:space="preserve">Franklin Caravans</t>
  </si>
  <si>
    <t xml:space="preserve">Maverick Campers</t>
  </si>
  <si>
    <t xml:space="preserve">SUV Guardian</t>
  </si>
  <si>
    <t xml:space="preserve">Lotus Caravans</t>
  </si>
  <si>
    <t xml:space="preserve">Lifestyle Campers</t>
  </si>
  <si>
    <t xml:space="preserve">Atlas Caravans</t>
  </si>
  <si>
    <t xml:space="preserve">Goldstar RV</t>
  </si>
  <si>
    <t xml:space="preserve">Arctic Campers</t>
  </si>
  <si>
    <t xml:space="preserve">Vivid Caravans</t>
  </si>
  <si>
    <t xml:space="preserve">Radiant Caravans</t>
  </si>
  <si>
    <t xml:space="preserve">SUV Sahara</t>
  </si>
  <si>
    <t xml:space="preserve">Network RV</t>
  </si>
  <si>
    <t xml:space="preserve">JB Caravans</t>
  </si>
  <si>
    <t xml:space="preserve">Millard Caravans</t>
  </si>
  <si>
    <t xml:space="preserve">Union RV</t>
  </si>
  <si>
    <t xml:space="preserve">Conqueror Off Road</t>
  </si>
  <si>
    <t xml:space="preserve">NM RV Caravans</t>
  </si>
  <si>
    <t xml:space="preserve">Torus RV</t>
  </si>
  <si>
    <t xml:space="preserve">Cub Campers</t>
  </si>
  <si>
    <t xml:space="preserve">Vacationer Caravans</t>
  </si>
  <si>
    <t xml:space="preserve">Opus Campers</t>
  </si>
  <si>
    <t xml:space="preserve">Austar Toyhauler</t>
  </si>
  <si>
    <t xml:space="preserve">Signature Camper Trailers</t>
  </si>
  <si>
    <t xml:space="preserve">Nova Caravans</t>
  </si>
  <si>
    <t xml:space="preserve">Goldstream RV</t>
  </si>
  <si>
    <t xml:space="preserve">Highclere Caravans</t>
  </si>
  <si>
    <t xml:space="preserve">Titan Caravans</t>
  </si>
  <si>
    <t xml:space="preserve">My Dream Caravans</t>
  </si>
  <si>
    <t xml:space="preserve">Majestic Caravans</t>
  </si>
  <si>
    <t xml:space="preserve">Nomadic Off-Road Campers</t>
  </si>
  <si>
    <t xml:space="preserve">Fantasy Caravans</t>
  </si>
  <si>
    <t xml:space="preserve">Newlands Caravans</t>
  </si>
  <si>
    <t xml:space="preserve">Marlin Campers</t>
  </si>
  <si>
    <t xml:space="preserve">Safari Caravans</t>
  </si>
  <si>
    <t xml:space="preserve">Concept Caravans</t>
  </si>
  <si>
    <t xml:space="preserve">Sunland RV</t>
  </si>
  <si>
    <t xml:space="preserve">Olympic Caravans</t>
  </si>
  <si>
    <t xml:space="preserve">Gold Class Caravans</t>
  </si>
  <si>
    <t xml:space="preserve">Bushwakka</t>
  </si>
  <si>
    <t xml:space="preserve">a. Caravan and camper trailer RAV entry estimates are derived from trailer make and model information supplied to the RAV, and may not fully enumerate all caravans and camper trailer RAV entries.</t>
  </si>
  <si>
    <t xml:space="preserve">RAV entries of caravans and camper trailers by make and month (top 80 per cent over last 12 months), July 2026</t>
  </si>
  <si>
    <t xml:space="preserve">Table 46  RAV entries of caravans and camper trailers, by tare weight, July 2026</t>
  </si>
  <si>
    <t xml:space="preserve">&gt; 500 and &lt;= 1000 kilograms</t>
  </si>
  <si>
    <t xml:space="preserve">&gt; 3500 and &lt;= 5000 kilograms</t>
  </si>
  <si>
    <t xml:space="preserve">&gt; 5000 kilograms</t>
  </si>
  <si>
    <t xml:space="preserve">RAV entries of caravans and camper trailers, by tare weight, July 2026</t>
  </si>
  <si>
    <t xml:space="preserve">Table 47  RAV entries of Second Stage of Manufacture campervan/recreational vehicles, top makes with more than 5 entries over last 12 months, July 2026</t>
  </si>
  <si>
    <t xml:space="preserve">Thl</t>
  </si>
  <si>
    <t xml:space="preserve">Explorer</t>
  </si>
  <si>
    <t xml:space="preserve">Sunliner</t>
  </si>
  <si>
    <t xml:space="preserve">Horizon</t>
  </si>
  <si>
    <t xml:space="preserve">Skyline Campers</t>
  </si>
  <si>
    <t xml:space="preserve">Kimberley Kampers</t>
  </si>
  <si>
    <t xml:space="preserve">Suncamper</t>
  </si>
  <si>
    <t xml:space="preserve">Auto-Trail</t>
  </si>
  <si>
    <t xml:space="preserve">Golf Caravans</t>
  </si>
  <si>
    <t xml:space="preserve">Trakka</t>
  </si>
  <si>
    <t xml:space="preserve">Skyline</t>
  </si>
  <si>
    <t xml:space="preserve">Action Manufacturing</t>
  </si>
  <si>
    <t xml:space="preserve">Cruisin Motorhomes</t>
  </si>
  <si>
    <t xml:space="preserve">Dove</t>
  </si>
  <si>
    <t xml:space="preserve">RAV entries of Second Stage of Manufacture campervan/recreational vehicles, top makes with more than 5 entries over last 12 months, July 2026</t>
  </si>
  <si>
    <t xml:space="preserve">Table 48  Vehicle recall notices issued, by month of issue, July 2024 to July 2026</t>
  </si>
  <si>
    <t xml:space="preserve">Recall notice vehicle category</t>
  </si>
  <si>
    <t xml:space="preserve">Trucks and buses</t>
  </si>
  <si>
    <t xml:space="preserve">Caravans and motorhomes</t>
  </si>
  <si>
    <t xml:space="preserve">Trailers</t>
  </si>
  <si>
    <t xml:space="preserve">Sources: ROVER and BITRE estimates.</t>
  </si>
  <si>
    <t xml:space="preserve">Vehicle recall notices issued, by month of issue, July 2024 to July 2026</t>
  </si>
  <si>
    <t xml:space="preserve">Table 49  Vehicle recalls, total vehicles affected, by month of issue, July 2024 to July 2026</t>
  </si>
  <si>
    <t xml:space="preserve">Vehicle recalls, total vehicles affected, by month of issue, July 2024 to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</si>
</sst>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166" formatCode="#,##0"/>
    <numFmt numFmtId="167" formatCode="#,##0"/>
    <numFmt numFmtId="168" formatCode="#,##0"/>
    <numFmt numFmtId="169" formatCode="#,##0"/>
    <numFmt numFmtId="170" formatCode="#,##0"/>
    <numFmt numFmtId="171" formatCode="#,##0"/>
    <numFmt numFmtId="172" formatCode="#,##0"/>
    <numFmt numFmtId="173" formatCode="#,##0"/>
    <numFmt numFmtId="174" formatCode="#,##0"/>
    <numFmt numFmtId="175" formatCode="#,##0"/>
    <numFmt numFmtId="176" formatCode="#,##0"/>
    <numFmt numFmtId="177" formatCode="#,##0"/>
    <numFmt numFmtId="178" formatCode="#,##0"/>
    <numFmt numFmtId="179" formatCode="#,##0"/>
    <numFmt numFmtId="180" formatCode="#,##0"/>
    <numFmt numFmtId="181" formatCode="#,##0"/>
    <numFmt numFmtId="182" formatCode="#,##0"/>
    <numFmt numFmtId="183" formatCode="#,##0"/>
    <numFmt numFmtId="184" formatCode="#,##0"/>
    <numFmt numFmtId="185" formatCode="#,##0"/>
    <numFmt numFmtId="186" formatCode="#,##0"/>
    <numFmt numFmtId="187" formatCode="#,##0"/>
    <numFmt numFmtId="188" formatCode="#,##0"/>
    <numFmt numFmtId="189" formatCode="#,##0"/>
    <numFmt numFmtId="190" formatCode="#,##0"/>
    <numFmt numFmtId="191" formatCode="#,##0"/>
    <numFmt numFmtId="192" formatCode="#,##0"/>
    <numFmt numFmtId="193" formatCode="#,##0"/>
    <numFmt numFmtId="194" formatCode="#,##0"/>
    <numFmt numFmtId="195" formatCode="#,##0"/>
    <numFmt numFmtId="196" formatCode="#,##0"/>
    <numFmt numFmtId="197" formatCode="#,##0"/>
    <numFmt numFmtId="198" formatCode="#,##0"/>
    <numFmt numFmtId="199" formatCode="#,##0"/>
    <numFmt numFmtId="200" formatCode="#,##0"/>
    <numFmt numFmtId="201" formatCode="#,##0"/>
    <numFmt numFmtId="202" formatCode="#,##0"/>
    <numFmt numFmtId="203" formatCode="#,##0"/>
    <numFmt numFmtId="204" formatCode="#,##0"/>
    <numFmt numFmtId="205" formatCode="#,##0"/>
    <numFmt numFmtId="206" formatCode="#,##0"/>
    <numFmt numFmtId="207" formatCode="#,##0"/>
    <numFmt numFmtId="208" formatCode="#,##0"/>
    <numFmt numFmtId="209" formatCode="#,##0"/>
    <numFmt numFmtId="210" formatCode="#,##0"/>
    <numFmt numFmtId="211" formatCode="#,##0"/>
    <numFmt numFmtId="212" formatCode="#,##0"/>
    <numFmt numFmtId="213" formatCode="#,##0"/>
    <numFmt numFmtId="214" formatCode="#,##0"/>
  </numFmts>
  <fonts count="25">
    <font>
      <sz val="8"/>
      <name val="Arial"/>
    </font>
    <font>
      <sz val="12"/>
      <color rgb="#000000"/>
      <name val="Calibri"/>
      <family val="2"/>
      <scheme val="minor"/>
      <b/>
    </font>
    <font>
      <sz val="10"/>
      <color rgb="#000000"/>
      <name val="Calibri"/>
      <family val="2"/>
      <scheme val="minor"/>
    </font>
    <font>
      <sz val="28"/>
      <color theme="1"/>
      <name val="Calibri"/>
      <family val="2"/>
      <scheme val="minor"/>
    </font>
    <font>
      <sz val="12"/>
      <color rgb="FFFFFFFF"/>
      <name val="Calibri"/>
      <family val="2"/>
      <scheme val="minor"/>
    </font>
    <font>
      <sz val="22"/>
      <color theme="0"/>
      <name val="Calibri"/>
      <family val="2"/>
      <scheme val="minor"/>
      <b/>
    </font>
    <font>
      <sz val="9"/>
      <color theme="0"/>
      <name val="Calibri"/>
      <family val="2"/>
    </font>
    <font>
      <sz val="12"/>
      <color rgb="FFFFFFFF"/>
      <name val="Calibri"/>
      <b/>
    </font>
    <font>
      <sz val="8"/>
      <color theme="10"/>
      <name val="Arial"/>
      <u val="single"/>
    </font>
    <font>
      <sz val="8"/>
      <color rgb="FF0000FF"/>
      <name val="Calibri"/>
    </font>
    <font>
      <sz val="9"/>
      <color rgb="#000000"/>
      <name val="Calibri"/>
    </font>
    <font>
      <sz val="9"/>
      <color theme="10"/>
      <name val="Calibri"/>
      <u val="single"/>
    </font>
    <font>
      <sz val="8"/>
      <color rgb="#000000"/>
      <name val="Arial"/>
      <family val="2"/>
      <b/>
    </font>
    <font>
      <sz val="8"/>
      <color rgb="FF0065A4"/>
      <name val="Arial"/>
      <family val="2"/>
      <b/>
    </font>
    <font>
      <sz val="8"/>
      <color rgb="FF0065A4"/>
      <name val="Arial"/>
      <b/>
    </font>
    <font>
      <sz val="8"/>
      <color rgb="#000000"/>
      <name val="Arial"/>
      <b/>
    </font>
    <font>
      <sz val="8"/>
      <color rgb="#000000"/>
      <name val="Arial"/>
    </font>
    <font>
      <sz val="8"/>
      <color rgb="#000000"/>
      <name val="Calibri"/>
    </font>
    <font>
      <sz val="8"/>
      <color theme="10"/>
      <name val="Calibri"/>
      <u val="single"/>
    </font>
    <font>
      <sz val="10"/>
      <color indexed="12"/>
      <name val="Arial"/>
      <family val="2"/>
      <u val="single"/>
    </font>
    <font>
      <sz val="14"/>
      <color rgb="#000000"/>
      <name val="Calibri"/>
      <family val="2"/>
      <scheme val="minor"/>
      <b/>
    </font>
    <font>
      <sz val="10"/>
      <color rgb="#000000"/>
      <name val="Arial"/>
      <family val="2"/>
    </font>
    <font>
      <sz val="10"/>
      <color rgb="#000000"/>
      <name val="Arial"/>
      <family val="2"/>
      <b/>
    </font>
    <font>
      <sz val="10"/>
      <color rgb="#000000"/>
      <name val="Calibri"/>
      <family val="2"/>
      <scheme val="minor"/>
      <b/>
    </font>
    <font>
      <sz val="10"/>
      <color indexed="12"/>
      <name val="Calibri"/>
      <family val="2"/>
      <scheme val="minor"/>
      <u val="single"/>
    </font>
  </fonts>
  <fills count="6">
    <fill>
      <patternFill patternType="none"/>
    </fill>
    <fill>
      <patternFill patternType="gray125"/>
    </fill>
    <fill>
      <patternFill patternType="solid">
        <fgColor indexed="9"/>
        <bgColor indexed="64"/>
      </patternFill>
    </fill>
    <fill>
      <patternFill patternType="solid">
        <fgColor rgb="FF0065A4"/>
        <bgColor indexed="64"/>
      </patternFill>
    </fill>
    <fill>
      <patternFill patternType="solid">
        <fgColor rgb="FF0065A4"/>
      </patternFill>
    </fill>
    <fill>
      <patternFill patternType="solid">
        <fgColor rgb="FF0065A9"/>
        <bgColor indexed="64"/>
      </patternFill>
    </fill>
  </fills>
  <borders count="2">
    <border>
      <left/>
      <right/>
      <top/>
      <bottom/>
      <diagonal/>
    </border>
    <border>
      <bottom style="thin">
        <color rgb="FF000000"/>
      </bottom>
    </border>
  </borders>
  <cellStyleXfs count="1">
    <xf numFmtId="0" fontId="0" fillId="0" borderId="0"/>
  </cellStyleXfs>
  <cellXfs count="136">
    <xf numFmtId="0" fontId="0" fillId="0" borderId="0" xfId="0"/>
    <xf numFmtId="0" fontId="1" fillId="0" borderId="0" xfId="0" applyFont="1"/>
    <xf numFmtId="0" fontId="2" fillId="2" borderId="0" xfId="0" applyFont="1" applyFill="1" applyAlignment="1">
      <alignment vertical="center"/>
    </xf>
    <xf numFmtId="0" fontId="3" fillId="3" borderId="0" xfId="0" applyFont="1" applyFill="1" applyAlignment="1">
      <alignment horizontal="center" vertical="center"/>
    </xf>
    <xf numFmtId="0" fontId="4" fillId="3" borderId="0" xfId="0" applyFont="1" applyFill="1"/>
    <xf numFmtId="0" fontId="5" fillId="3" borderId="0" xfId="0" applyFont="1" applyFill="1" applyAlignment="1">
      <alignment vertical="center"/>
    </xf>
    <xf numFmtId="0" fontId="3" fillId="0" borderId="0" xfId="0" applyFont="1"/>
    <xf numFmtId="0" fontId="6" fillId="3" borderId="0" xfId="0" applyFont="1" applyFill="1" applyAlignment="1">
      <alignment horizontal="left" vertical="justify" wrapText="1"/>
    </xf>
    <xf numFmtId="0" fontId="7" fillId="4" borderId="0" xfId="0" applyFont="1" applyFill="1" applyAlignment="1">
      <alignment horizontal="left" vertical="center" wrapText="1"/>
    </xf>
    <xf numFmtId="0" fontId="8" fillId="0" borderId="0" xfId="0" applyFont="1"/>
    <xf numFmtId="0" fontId="9" fillId="0" borderId="0" xfId="0" applyFont="1"/>
    <xf numFmtId="0" fontId="10" fillId="0" borderId="0" xfId="0" applyFont="1" applyAlignment="1">
      <alignment horizontal="left" vertical="top" wrapText="1"/>
    </xf>
    <xf numFmtId="0" fontId="10" fillId="0" borderId="0" xfId="0" applyFont="1" applyAlignment="1">
      <alignment horizontal="left" vertical="top"/>
    </xf>
    <xf numFmtId="0" fontId="11" fillId="0" borderId="0" xfId="0" applyFont="1" applyAlignment="1">
      <alignment horizontal="left" vertical="top"/>
    </xf>
    <xf numFmtId="0" fontId="4" fillId="5" borderId="0" xfId="0" applyFont="1" applyFill="1"/>
    <xf numFmtId="0" fontId="3" fillId="5" borderId="0" xfId="0" applyFont="1" applyFill="1" applyAlignment="1">
      <alignment horizontal="center" vertical="center"/>
    </xf>
    <xf numFmtId="0" fontId="12" fillId="0" borderId="0" xfId="0" applyFont="1"/>
    <xf numFmtId="0" fontId="5" fillId="5" borderId="0" xfId="0" applyFont="1" applyFill="1" applyAlignment="1">
      <alignment vertical="center"/>
    </xf>
    <xf numFmtId="0" fontId="13" fillId="0" borderId="0" xfId="0" applyFont="1"/>
    <xf numFmtId="0" fontId="3" fillId="0" borderId="0" xfId="0" applyFont="1" applyAlignment="1">
      <alignment horizontal="center" vertical="center"/>
    </xf>
    <xf numFmtId="0" fontId="3" fillId="5" borderId="0" xfId="0" applyFont="1" applyFill="1"/>
    <xf numFmtId="0" fontId="14" fillId="0" borderId="0" xfId="0" applyFont="1" applyAlignment="1">
      <alignment horizontal="left" wrapText="1"/>
    </xf>
    <xf numFmtId="0" fontId="15" fillId="0" borderId="1" xfId="0" applyFont="1" applyBorder="1" applyAlignment="1">
      <alignment horizontal="center" wrapText="1"/>
    </xf>
    <xf numFmtId="0" fontId="16" fillId="0" borderId="1" xfId="0" applyFont="1" applyBorder="1"/>
    <xf numFmtId="0" fontId="15" fillId="0" borderId="0" xfId="0" applyFont="1" applyAlignment="1">
      <alignment horizontal="left" wrapText="1"/>
    </xf>
    <xf numFmtId="166" fontId="16" fillId="0" borderId="0" xfId="0" applyFont="1" applyNumberFormat="1"/>
    <xf numFmtId="0" fontId="15" fillId="0" borderId="0" xfId="0" applyFont="1" applyAlignment="1">
      <alignment horizontal="right" wrapText="1"/>
    </xf>
    <xf numFmtId="166" fontId="16" fillId="0" borderId="1" xfId="0" applyFont="1" applyNumberFormat="1" applyBorder="1"/>
    <xf numFmtId="0" fontId="16" fillId="0" borderId="0" xfId="0" applyFont="1" applyAlignment="1">
      <alignment horizontal="left" vertical="top" wrapText="1"/>
    </xf>
    <xf numFmtId="0" fontId="17" fillId="0" borderId="0" xfId="0" applyFont="1" applyAlignment="1">
      <alignment horizontal="left" vertical="top"/>
    </xf>
    <xf numFmtId="0" fontId="18" fillId="0" borderId="0" xfId="0" applyFont="1" applyAlignment="1">
      <alignment horizontal="left" vertical="top"/>
    </xf>
    <xf numFmtId="167" fontId="16" fillId="0" borderId="0" xfId="0" applyFont="1" applyNumberFormat="1"/>
    <xf numFmtId="167" fontId="16" fillId="0" borderId="1" xfId="0" applyFont="1" applyNumberFormat="1" applyBorder="1"/>
    <xf numFmtId="168" fontId="16" fillId="0" borderId="0" xfId="0" applyFont="1" applyNumberFormat="1"/>
    <xf numFmtId="168" fontId="16" fillId="0" borderId="1" xfId="0" applyFont="1" applyNumberFormat="1" applyBorder="1"/>
    <xf numFmtId="169" fontId="16" fillId="0" borderId="0" xfId="0" applyFont="1" applyNumberFormat="1"/>
    <xf numFmtId="169" fontId="16" fillId="0" borderId="1" xfId="0" applyFont="1" applyNumberFormat="1" applyBorder="1"/>
    <xf numFmtId="170" fontId="16" fillId="0" borderId="0" xfId="0" applyFont="1" applyNumberFormat="1"/>
    <xf numFmtId="170" fontId="16" fillId="0" borderId="1" xfId="0" applyFont="1" applyNumberFormat="1" applyBorder="1"/>
    <xf numFmtId="171" fontId="16" fillId="0" borderId="0" xfId="0" applyFont="1" applyNumberFormat="1"/>
    <xf numFmtId="171" fontId="16" fillId="0" borderId="1" xfId="0" applyFont="1" applyNumberFormat="1" applyBorder="1"/>
    <xf numFmtId="172" fontId="16" fillId="0" borderId="0" xfId="0" applyFont="1" applyNumberFormat="1"/>
    <xf numFmtId="172" fontId="16" fillId="0" borderId="1" xfId="0" applyFont="1" applyNumberFormat="1" applyBorder="1"/>
    <xf numFmtId="173" fontId="16" fillId="0" borderId="0" xfId="0" applyFont="1" applyNumberFormat="1"/>
    <xf numFmtId="173" fontId="16" fillId="0" borderId="1" xfId="0" applyFont="1" applyNumberFormat="1" applyBorder="1"/>
    <xf numFmtId="174" fontId="16" fillId="0" borderId="0" xfId="0" applyFont="1" applyNumberFormat="1"/>
    <xf numFmtId="174" fontId="16" fillId="0" borderId="1" xfId="0" applyFont="1" applyNumberFormat="1" applyBorder="1"/>
    <xf numFmtId="175" fontId="16" fillId="0" borderId="0" xfId="0" applyFont="1" applyNumberFormat="1"/>
    <xf numFmtId="175" fontId="16" fillId="0" borderId="1" xfId="0" applyFont="1" applyNumberFormat="1" applyBorder="1"/>
    <xf numFmtId="176" fontId="16" fillId="0" borderId="0" xfId="0" applyFont="1" applyNumberFormat="1"/>
    <xf numFmtId="176" fontId="16" fillId="0" borderId="1" xfId="0" applyFont="1" applyNumberFormat="1" applyBorder="1"/>
    <xf numFmtId="177" fontId="16" fillId="0" borderId="0" xfId="0" applyFont="1" applyNumberFormat="1"/>
    <xf numFmtId="177" fontId="16" fillId="0" borderId="1" xfId="0" applyFont="1" applyNumberFormat="1" applyBorder="1"/>
    <xf numFmtId="0" fontId="16" fillId="0" borderId="1" xfId="0" applyFont="1" applyBorder="1" applyAlignment="1">
      <alignment horizontal="left" vertical="top" wrapText="1"/>
    </xf>
    <xf numFmtId="178" fontId="16" fillId="0" borderId="0" xfId="0" applyFont="1" applyNumberFormat="1"/>
    <xf numFmtId="178" fontId="16" fillId="0" borderId="1" xfId="0" applyFont="1" applyNumberFormat="1" applyBorder="1"/>
    <xf numFmtId="179" fontId="16" fillId="0" borderId="0" xfId="0" applyFont="1" applyNumberFormat="1"/>
    <xf numFmtId="179" fontId="16" fillId="0" borderId="1" xfId="0" applyFont="1" applyNumberFormat="1" applyBorder="1"/>
    <xf numFmtId="180" fontId="16" fillId="0" borderId="0" xfId="0" applyFont="1" applyNumberFormat="1"/>
    <xf numFmtId="180" fontId="16" fillId="0" borderId="1" xfId="0" applyFont="1" applyNumberFormat="1" applyBorder="1"/>
    <xf numFmtId="181" fontId="16" fillId="0" borderId="0" xfId="0" applyFont="1" applyNumberFormat="1"/>
    <xf numFmtId="181" fontId="16" fillId="0" borderId="1" xfId="0" applyFont="1" applyNumberFormat="1" applyBorder="1"/>
    <xf numFmtId="182" fontId="16" fillId="0" borderId="0" xfId="0" applyFont="1" applyNumberFormat="1"/>
    <xf numFmtId="182" fontId="16" fillId="0" borderId="1" xfId="0" applyFont="1" applyNumberFormat="1" applyBorder="1"/>
    <xf numFmtId="183" fontId="16" fillId="0" borderId="0" xfId="0" applyFont="1" applyNumberFormat="1"/>
    <xf numFmtId="183" fontId="16" fillId="0" borderId="1" xfId="0" applyFont="1" applyNumberFormat="1" applyBorder="1"/>
    <xf numFmtId="184" fontId="16" fillId="0" borderId="0" xfId="0" applyFont="1" applyNumberFormat="1"/>
    <xf numFmtId="184" fontId="16" fillId="0" borderId="1" xfId="0" applyFont="1" applyNumberFormat="1" applyBorder="1"/>
    <xf numFmtId="185" fontId="16" fillId="0" borderId="0" xfId="0" applyFont="1" applyNumberFormat="1"/>
    <xf numFmtId="185" fontId="16" fillId="0" borderId="1" xfId="0" applyFont="1" applyNumberFormat="1" applyBorder="1"/>
    <xf numFmtId="186" fontId="16" fillId="0" borderId="0" xfId="0" applyFont="1" applyNumberFormat="1"/>
    <xf numFmtId="186" fontId="16" fillId="0" borderId="1" xfId="0" applyFont="1" applyNumberFormat="1" applyBorder="1"/>
    <xf numFmtId="187" fontId="16" fillId="0" borderId="0" xfId="0" applyFont="1" applyNumberFormat="1"/>
    <xf numFmtId="187" fontId="16" fillId="0" borderId="1" xfId="0" applyFont="1" applyNumberFormat="1" applyBorder="1"/>
    <xf numFmtId="188" fontId="16" fillId="0" borderId="0" xfId="0" applyFont="1" applyNumberFormat="1"/>
    <xf numFmtId="188" fontId="16" fillId="0" borderId="1" xfId="0" applyFont="1" applyNumberFormat="1" applyBorder="1"/>
    <xf numFmtId="189" fontId="16" fillId="0" borderId="0" xfId="0" applyFont="1" applyNumberFormat="1"/>
    <xf numFmtId="189" fontId="16" fillId="0" borderId="1" xfId="0" applyFont="1" applyNumberFormat="1" applyBorder="1"/>
    <xf numFmtId="190" fontId="16" fillId="0" borderId="0" xfId="0" applyFont="1" applyNumberFormat="1"/>
    <xf numFmtId="190" fontId="16" fillId="0" borderId="1" xfId="0" applyFont="1" applyNumberFormat="1" applyBorder="1"/>
    <xf numFmtId="191" fontId="16" fillId="0" borderId="0" xfId="0" applyFont="1" applyNumberFormat="1"/>
    <xf numFmtId="191" fontId="16" fillId="0" borderId="1" xfId="0" applyFont="1" applyNumberFormat="1" applyBorder="1"/>
    <xf numFmtId="192" fontId="16" fillId="0" borderId="0" xfId="0" applyFont="1" applyNumberFormat="1"/>
    <xf numFmtId="192" fontId="16" fillId="0" borderId="1" xfId="0" applyFont="1" applyNumberFormat="1" applyBorder="1"/>
    <xf numFmtId="193" fontId="16" fillId="0" borderId="0" xfId="0" applyFont="1" applyNumberFormat="1"/>
    <xf numFmtId="193" fontId="16" fillId="0" borderId="1" xfId="0" applyFont="1" applyNumberFormat="1" applyBorder="1"/>
    <xf numFmtId="194" fontId="16" fillId="0" borderId="0" xfId="0" applyFont="1" applyNumberFormat="1"/>
    <xf numFmtId="194" fontId="16" fillId="0" borderId="1" xfId="0" applyFont="1" applyNumberFormat="1" applyBorder="1"/>
    <xf numFmtId="195" fontId="16" fillId="0" borderId="0" xfId="0" applyFont="1" applyNumberFormat="1"/>
    <xf numFmtId="195" fontId="16" fillId="0" borderId="1" xfId="0" applyFont="1" applyNumberFormat="1" applyBorder="1"/>
    <xf numFmtId="196" fontId="16" fillId="0" borderId="0" xfId="0" applyFont="1" applyNumberFormat="1"/>
    <xf numFmtId="196" fontId="16" fillId="0" borderId="1" xfId="0" applyFont="1" applyNumberFormat="1" applyBorder="1"/>
    <xf numFmtId="197" fontId="16" fillId="0" borderId="0" xfId="0" applyFont="1" applyNumberFormat="1"/>
    <xf numFmtId="197" fontId="16" fillId="0" borderId="1" xfId="0" applyFont="1" applyNumberFormat="1" applyBorder="1"/>
    <xf numFmtId="198" fontId="16" fillId="0" borderId="0" xfId="0" applyFont="1" applyNumberFormat="1"/>
    <xf numFmtId="198" fontId="16" fillId="0" borderId="1" xfId="0" applyFont="1" applyNumberFormat="1" applyBorder="1"/>
    <xf numFmtId="199" fontId="16" fillId="0" borderId="0" xfId="0" applyFont="1" applyNumberFormat="1"/>
    <xf numFmtId="199" fontId="16" fillId="0" borderId="1" xfId="0" applyFont="1" applyNumberFormat="1" applyBorder="1"/>
    <xf numFmtId="200" fontId="16" fillId="0" borderId="0" xfId="0" applyFont="1" applyNumberFormat="1"/>
    <xf numFmtId="200" fontId="16" fillId="0" borderId="1" xfId="0" applyFont="1" applyNumberFormat="1" applyBorder="1"/>
    <xf numFmtId="201" fontId="16" fillId="0" borderId="0" xfId="0" applyFont="1" applyNumberFormat="1"/>
    <xf numFmtId="201" fontId="16" fillId="0" borderId="1" xfId="0" applyFont="1" applyNumberFormat="1" applyBorder="1"/>
    <xf numFmtId="202" fontId="16" fillId="0" borderId="0" xfId="0" applyFont="1" applyNumberFormat="1"/>
    <xf numFmtId="202" fontId="16" fillId="0" borderId="1" xfId="0" applyFont="1" applyNumberFormat="1" applyBorder="1"/>
    <xf numFmtId="203" fontId="16" fillId="0" borderId="0" xfId="0" applyFont="1" applyNumberFormat="1"/>
    <xf numFmtId="203" fontId="16" fillId="0" borderId="1" xfId="0" applyFont="1" applyNumberFormat="1" applyBorder="1"/>
    <xf numFmtId="204" fontId="16" fillId="0" borderId="0" xfId="0" applyFont="1" applyNumberFormat="1"/>
    <xf numFmtId="204" fontId="16" fillId="0" borderId="1" xfId="0" applyFont="1" applyNumberFormat="1" applyBorder="1"/>
    <xf numFmtId="205" fontId="16" fillId="0" borderId="0" xfId="0" applyFont="1" applyNumberFormat="1"/>
    <xf numFmtId="205" fontId="16" fillId="0" borderId="1" xfId="0" applyFont="1" applyNumberFormat="1" applyBorder="1"/>
    <xf numFmtId="206" fontId="16" fillId="0" borderId="0" xfId="0" applyFont="1" applyNumberFormat="1"/>
    <xf numFmtId="206" fontId="16" fillId="0" borderId="1" xfId="0" applyFont="1" applyNumberFormat="1" applyBorder="1"/>
    <xf numFmtId="207" fontId="16" fillId="0" borderId="0" xfId="0" applyFont="1" applyNumberFormat="1"/>
    <xf numFmtId="207" fontId="16" fillId="0" borderId="1" xfId="0" applyFont="1" applyNumberFormat="1" applyBorder="1"/>
    <xf numFmtId="208" fontId="16" fillId="0" borderId="0" xfId="0" applyFont="1" applyNumberFormat="1"/>
    <xf numFmtId="208" fontId="16" fillId="0" borderId="1" xfId="0" applyFont="1" applyNumberFormat="1" applyBorder="1"/>
    <xf numFmtId="209" fontId="16" fillId="0" borderId="0" xfId="0" applyFont="1" applyNumberFormat="1"/>
    <xf numFmtId="209" fontId="16" fillId="0" borderId="1" xfId="0" applyFont="1" applyNumberFormat="1" applyBorder="1"/>
    <xf numFmtId="210" fontId="16" fillId="0" borderId="0" xfId="0" applyFont="1" applyNumberFormat="1"/>
    <xf numFmtId="210" fontId="16" fillId="0" borderId="1" xfId="0" applyFont="1" applyNumberFormat="1" applyBorder="1"/>
    <xf numFmtId="211" fontId="16" fillId="0" borderId="0" xfId="0" applyFont="1" applyNumberFormat="1"/>
    <xf numFmtId="211" fontId="16" fillId="0" borderId="1" xfId="0" applyFont="1" applyNumberFormat="1" applyBorder="1"/>
    <xf numFmtId="212" fontId="16" fillId="0" borderId="0" xfId="0" applyFont="1" applyNumberFormat="1"/>
    <xf numFmtId="212" fontId="16" fillId="0" borderId="1" xfId="0" applyFont="1" applyNumberFormat="1" applyBorder="1"/>
    <xf numFmtId="213" fontId="16" fillId="0" borderId="0" xfId="0" applyFont="1" applyNumberFormat="1"/>
    <xf numFmtId="213" fontId="16" fillId="0" borderId="1" xfId="0" applyFont="1" applyNumberFormat="1" applyBorder="1"/>
    <xf numFmtId="214" fontId="16" fillId="0" borderId="0" xfId="0" applyFont="1" applyNumberFormat="1"/>
    <xf numFmtId="214" fontId="16" fillId="0" borderId="1" xfId="0" applyFont="1" applyNumberFormat="1" applyBorder="1"/>
    <xf numFmtId="0" fontId="19" fillId="0" borderId="0" xfId="0" applyFont="1"/>
    <xf numFmtId="0" fontId="20" fillId="0" borderId="0" xfId="0" applyFont="1"/>
    <xf numFmtId="0" fontId="2"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xf numFmtId="0" fontId="23" fillId="0" borderId="0" xfId="0" applyFont="1"/>
    <xf numFmtId="0" fontId="2" fillId="0" borderId="0" xfId="0" applyFont="1"/>
    <xf numFmtId="0" fontId="24"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theme" Target="theme/theme1.xml"/><Relationship Id="rId53" Type="http://schemas.openxmlformats.org/officeDocument/2006/relationships/styles" Target="styles.xml"/><Relationship Id="rId5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_rels/drawing3.xml.rels><?xml version="1.0" encoding="UTF-8" standalone="yes"?><Relationships xmlns="http://schemas.openxmlformats.org/package/2006/relationships"><Relationship Id="rId1" Type="http://schemas.openxmlformats.org/officeDocument/2006/relationships/image" Target="../media/image1.png"/></Relationships>
</file>

<file path=xl/drawings/_rels/drawing4.xml.rels><?xml version="1.0" encoding="UTF-8" standalone="yes"?><Relationships xmlns="http://schemas.openxmlformats.org/package/2006/relationships"><Relationship Id="rId1" Type="http://schemas.openxmlformats.org/officeDocument/2006/relationships/image" Target="../media/image1.png"/></Relationships>
</file>

<file path=xl/drawings/_rels/drawing5.xml.rels><?xml version="1.0" encoding="UTF-8" standalone="yes"?><Relationships xmlns="http://schemas.openxmlformats.org/package/2006/relationships"><Relationship Id="rId1" Type="http://schemas.openxmlformats.org/officeDocument/2006/relationships/image" Target="../media/image1.png"/></Relationships>
</file>

<file path=xl/drawings/_rels/drawing6.xml.rels><?xml version="1.0" encoding="UTF-8" standalone="yes"?><Relationships xmlns="http://schemas.openxmlformats.org/package/2006/relationships"><Relationship Id="rId1" Type="http://schemas.openxmlformats.org/officeDocument/2006/relationships/image" Target="../media/image1.png"/></Relationships>
</file>

<file path=xl/drawings/_rels/drawing7.xml.rels><?xml version="1.0" encoding="UTF-8" standalone="yes"?><Relationships xmlns="http://schemas.openxmlformats.org/package/2006/relationships"><Relationship Id="rId1" Type="http://schemas.openxmlformats.org/officeDocument/2006/relationships/image" Target="../media/image1.png"/></Relationships>
</file>

<file path=xl/drawings/_rels/drawing8.xml.rels><?xml version="1.0" encoding="UTF-8" standalone="yes"?><Relationships xmlns="http://schemas.openxmlformats.org/package/2006/relationships"><Relationship Id="rId1" Type="http://schemas.openxmlformats.org/officeDocument/2006/relationships/image" Target="../media/image1.png"/></Relationships>
</file>

<file path=xl/drawings/_rels/drawing9.xml.rels><?xml version="1.0" encoding="UTF-8" standalone="yes"?><Relationships xmlns="http://schemas.openxmlformats.org/package/2006/relationships"><Relationship Id="rId1" Type="http://schemas.openxmlformats.org/officeDocument/2006/relationships/image" Target="../media/image1.png"/></Relationships>
</file>

<file path=xl/drawings/_rels/drawing10.xml.rels><?xml version="1.0" encoding="UTF-8" standalone="yes"?><Relationships xmlns="http://schemas.openxmlformats.org/package/2006/relationships"><Relationship Id="rId1" Type="http://schemas.openxmlformats.org/officeDocument/2006/relationships/image" Target="../media/image1.png"/></Relationships>
</file>

<file path=xl/drawings/_rels/drawing11.xml.rels><?xml version="1.0" encoding="UTF-8" standalone="yes"?><Relationships xmlns="http://schemas.openxmlformats.org/package/2006/relationships"><Relationship Id="rId1" Type="http://schemas.openxmlformats.org/officeDocument/2006/relationships/image" Target="../media/image1.png"/></Relationships>
</file>

<file path=xl/drawings/_rels/drawing12.xml.rels><?xml version="1.0" encoding="UTF-8" standalone="yes"?><Relationships xmlns="http://schemas.openxmlformats.org/package/2006/relationships"><Relationship Id="rId1" Type="http://schemas.openxmlformats.org/officeDocument/2006/relationships/image" Target="../media/image1.png"/></Relationships>
</file>

<file path=xl/drawings/_rels/drawing13.xml.rels><?xml version="1.0" encoding="UTF-8" standalone="yes"?><Relationships xmlns="http://schemas.openxmlformats.org/package/2006/relationships"><Relationship Id="rId1" Type="http://schemas.openxmlformats.org/officeDocument/2006/relationships/image" Target="../media/image1.png"/></Relationships>
</file>

<file path=xl/drawings/_rels/drawing14.xml.rels><?xml version="1.0" encoding="UTF-8" standalone="yes"?><Relationships xmlns="http://schemas.openxmlformats.org/package/2006/relationships"><Relationship Id="rId1" Type="http://schemas.openxmlformats.org/officeDocument/2006/relationships/image" Target="../media/image1.png"/></Relationships>
</file>

<file path=xl/drawings/_rels/drawing15.xml.rels><?xml version="1.0" encoding="UTF-8" standalone="yes"?><Relationships xmlns="http://schemas.openxmlformats.org/package/2006/relationships"><Relationship Id="rId1" Type="http://schemas.openxmlformats.org/officeDocument/2006/relationships/image" Target="../media/image1.png"/></Relationships>
</file>

<file path=xl/drawings/_rels/drawing16.xml.rels><?xml version="1.0" encoding="UTF-8" standalone="yes"?><Relationships xmlns="http://schemas.openxmlformats.org/package/2006/relationships"><Relationship Id="rId1" Type="http://schemas.openxmlformats.org/officeDocument/2006/relationships/image" Target="../media/image1.png"/></Relationships>
</file>

<file path=xl/drawings/_rels/drawing17.xml.rels><?xml version="1.0" encoding="UTF-8" standalone="yes"?><Relationships xmlns="http://schemas.openxmlformats.org/package/2006/relationships"><Relationship Id="rId1" Type="http://schemas.openxmlformats.org/officeDocument/2006/relationships/image" Target="../media/image1.png"/></Relationships>
</file>

<file path=xl/drawings/_rels/drawing18.xml.rels><?xml version="1.0" encoding="UTF-8" standalone="yes"?><Relationships xmlns="http://schemas.openxmlformats.org/package/2006/relationships"><Relationship Id="rId1" Type="http://schemas.openxmlformats.org/officeDocument/2006/relationships/image" Target="../media/image1.png"/></Relationships>
</file>

<file path=xl/drawings/_rels/drawing19.xml.rels><?xml version="1.0" encoding="UTF-8" standalone="yes"?><Relationships xmlns="http://schemas.openxmlformats.org/package/2006/relationships"><Relationship Id="rId1" Type="http://schemas.openxmlformats.org/officeDocument/2006/relationships/image" Target="../media/image1.png"/></Relationships>
</file>

<file path=xl/drawings/_rels/drawing20.xml.rels><?xml version="1.0" encoding="UTF-8" standalone="yes"?><Relationships xmlns="http://schemas.openxmlformats.org/package/2006/relationships"><Relationship Id="rId1" Type="http://schemas.openxmlformats.org/officeDocument/2006/relationships/image" Target="../media/image1.png"/></Relationships>
</file>

<file path=xl/drawings/_rels/drawing21.xml.rels><?xml version="1.0" encoding="UTF-8" standalone="yes"?><Relationships xmlns="http://schemas.openxmlformats.org/package/2006/relationships"><Relationship Id="rId1" Type="http://schemas.openxmlformats.org/officeDocument/2006/relationships/image" Target="../media/image1.png"/></Relationships>
</file>

<file path=xl/drawings/_rels/drawing22.xml.rels><?xml version="1.0" encoding="UTF-8" standalone="yes"?><Relationships xmlns="http://schemas.openxmlformats.org/package/2006/relationships"><Relationship Id="rId1" Type="http://schemas.openxmlformats.org/officeDocument/2006/relationships/image" Target="../media/image1.png"/></Relationships>
</file>

<file path=xl/drawings/_rels/drawing23.xml.rels><?xml version="1.0" encoding="UTF-8" standalone="yes"?><Relationships xmlns="http://schemas.openxmlformats.org/package/2006/relationships"><Relationship Id="rId1" Type="http://schemas.openxmlformats.org/officeDocument/2006/relationships/image" Target="../media/image1.png"/></Relationships>
</file>

<file path=xl/drawings/_rels/drawing24.xml.rels><?xml version="1.0" encoding="UTF-8" standalone="yes"?><Relationships xmlns="http://schemas.openxmlformats.org/package/2006/relationships"><Relationship Id="rId1" Type="http://schemas.openxmlformats.org/officeDocument/2006/relationships/image" Target="../media/image1.png"/></Relationships>
</file>

<file path=xl/drawings/_rels/drawing25.xml.rels><?xml version="1.0" encoding="UTF-8" standalone="yes"?><Relationships xmlns="http://schemas.openxmlformats.org/package/2006/relationships"><Relationship Id="rId1" Type="http://schemas.openxmlformats.org/officeDocument/2006/relationships/image" Target="../media/image1.png"/></Relationships>
</file>

<file path=xl/drawings/_rels/drawing26.xml.rels><?xml version="1.0" encoding="UTF-8" standalone="yes"?><Relationships xmlns="http://schemas.openxmlformats.org/package/2006/relationships"><Relationship Id="rId1" Type="http://schemas.openxmlformats.org/officeDocument/2006/relationships/image" Target="../media/image1.png"/></Relationships>
</file>

<file path=xl/drawings/_rels/drawing27.xml.rels><?xml version="1.0" encoding="UTF-8" standalone="yes"?><Relationships xmlns="http://schemas.openxmlformats.org/package/2006/relationships"><Relationship Id="rId1" Type="http://schemas.openxmlformats.org/officeDocument/2006/relationships/image" Target="../media/image1.png"/></Relationships>
</file>

<file path=xl/drawings/_rels/drawing28.xml.rels><?xml version="1.0" encoding="UTF-8" standalone="yes"?><Relationships xmlns="http://schemas.openxmlformats.org/package/2006/relationships"><Relationship Id="rId1" Type="http://schemas.openxmlformats.org/officeDocument/2006/relationships/image" Target="../media/image1.png"/></Relationships>
</file>

<file path=xl/drawings/_rels/drawing29.xml.rels><?xml version="1.0" encoding="UTF-8" standalone="yes"?><Relationships xmlns="http://schemas.openxmlformats.org/package/2006/relationships"><Relationship Id="rId1" Type="http://schemas.openxmlformats.org/officeDocument/2006/relationships/image" Target="../media/image1.png"/></Relationships>
</file>

<file path=xl/drawings/_rels/drawing30.xml.rels><?xml version="1.0" encoding="UTF-8" standalone="yes"?><Relationships xmlns="http://schemas.openxmlformats.org/package/2006/relationships"><Relationship Id="rId1" Type="http://schemas.openxmlformats.org/officeDocument/2006/relationships/image" Target="../media/image1.png"/></Relationships>
</file>

<file path=xl/drawings/_rels/drawing31.xml.rels><?xml version="1.0" encoding="UTF-8" standalone="yes"?><Relationships xmlns="http://schemas.openxmlformats.org/package/2006/relationships"><Relationship Id="rId1" Type="http://schemas.openxmlformats.org/officeDocument/2006/relationships/image" Target="../media/image1.png"/></Relationships>
</file>

<file path=xl/drawings/_rels/drawing32.xml.rels><?xml version="1.0" encoding="UTF-8" standalone="yes"?><Relationships xmlns="http://schemas.openxmlformats.org/package/2006/relationships"><Relationship Id="rId1" Type="http://schemas.openxmlformats.org/officeDocument/2006/relationships/image" Target="../media/image1.png"/></Relationships>
</file>

<file path=xl/drawings/_rels/drawing33.xml.rels><?xml version="1.0" encoding="UTF-8" standalone="yes"?><Relationships xmlns="http://schemas.openxmlformats.org/package/2006/relationships"><Relationship Id="rId1" Type="http://schemas.openxmlformats.org/officeDocument/2006/relationships/image" Target="../media/image1.png"/></Relationships>
</file>

<file path=xl/drawings/_rels/drawing34.xml.rels><?xml version="1.0" encoding="UTF-8" standalone="yes"?><Relationships xmlns="http://schemas.openxmlformats.org/package/2006/relationships"><Relationship Id="rId1" Type="http://schemas.openxmlformats.org/officeDocument/2006/relationships/image" Target="../media/image1.png"/></Relationships>
</file>

<file path=xl/drawings/_rels/drawing35.xml.rels><?xml version="1.0" encoding="UTF-8" standalone="yes"?><Relationships xmlns="http://schemas.openxmlformats.org/package/2006/relationships"><Relationship Id="rId1" Type="http://schemas.openxmlformats.org/officeDocument/2006/relationships/image" Target="../media/image1.png"/></Relationships>
</file>

<file path=xl/drawings/_rels/drawing36.xml.rels><?xml version="1.0" encoding="UTF-8" standalone="yes"?><Relationships xmlns="http://schemas.openxmlformats.org/package/2006/relationships"><Relationship Id="rId1" Type="http://schemas.openxmlformats.org/officeDocument/2006/relationships/image" Target="../media/image1.png"/></Relationships>
</file>

<file path=xl/drawings/_rels/drawing37.xml.rels><?xml version="1.0" encoding="UTF-8" standalone="yes"?><Relationships xmlns="http://schemas.openxmlformats.org/package/2006/relationships"><Relationship Id="rId1" Type="http://schemas.openxmlformats.org/officeDocument/2006/relationships/image" Target="../media/image1.png"/></Relationships>
</file>

<file path=xl/drawings/_rels/drawing38.xml.rels><?xml version="1.0" encoding="UTF-8" standalone="yes"?><Relationships xmlns="http://schemas.openxmlformats.org/package/2006/relationships"><Relationship Id="rId1" Type="http://schemas.openxmlformats.org/officeDocument/2006/relationships/image" Target="../media/image1.png"/></Relationships>
</file>

<file path=xl/drawings/_rels/drawing39.xml.rels><?xml version="1.0" encoding="UTF-8" standalone="yes"?><Relationships xmlns="http://schemas.openxmlformats.org/package/2006/relationships"><Relationship Id="rId1" Type="http://schemas.openxmlformats.org/officeDocument/2006/relationships/image" Target="../media/image1.png"/></Relationships>
</file>

<file path=xl/drawings/_rels/drawing40.xml.rels><?xml version="1.0" encoding="UTF-8" standalone="yes"?><Relationships xmlns="http://schemas.openxmlformats.org/package/2006/relationships"><Relationship Id="rId1" Type="http://schemas.openxmlformats.org/officeDocument/2006/relationships/image" Target="../media/image1.png"/></Relationships>
</file>

<file path=xl/drawings/_rels/drawing41.xml.rels><?xml version="1.0" encoding="UTF-8" standalone="yes"?><Relationships xmlns="http://schemas.openxmlformats.org/package/2006/relationships"><Relationship Id="rId1" Type="http://schemas.openxmlformats.org/officeDocument/2006/relationships/image" Target="../media/image1.png"/></Relationships>
</file>

<file path=xl/drawings/_rels/drawing42.xml.rels><?xml version="1.0" encoding="UTF-8" standalone="yes"?><Relationships xmlns="http://schemas.openxmlformats.org/package/2006/relationships"><Relationship Id="rId1" Type="http://schemas.openxmlformats.org/officeDocument/2006/relationships/image" Target="../media/image1.png"/></Relationships>
</file>

<file path=xl/drawings/_rels/drawing43.xml.rels><?xml version="1.0" encoding="UTF-8" standalone="yes"?><Relationships xmlns="http://schemas.openxmlformats.org/package/2006/relationships"><Relationship Id="rId1" Type="http://schemas.openxmlformats.org/officeDocument/2006/relationships/image" Target="../media/image1.png"/></Relationships>
</file>

<file path=xl/drawings/_rels/drawing44.xml.rels><?xml version="1.0" encoding="UTF-8" standalone="yes"?><Relationships xmlns="http://schemas.openxmlformats.org/package/2006/relationships"><Relationship Id="rId1" Type="http://schemas.openxmlformats.org/officeDocument/2006/relationships/image" Target="../media/image1.png"/></Relationships>
</file>

<file path=xl/drawings/_rels/drawing45.xml.rels><?xml version="1.0" encoding="UTF-8" standalone="yes"?><Relationships xmlns="http://schemas.openxmlformats.org/package/2006/relationships"><Relationship Id="rId1" Type="http://schemas.openxmlformats.org/officeDocument/2006/relationships/image" Target="../media/image1.png"/></Relationships>
</file>

<file path=xl/drawings/_rels/drawing46.xml.rels><?xml version="1.0" encoding="UTF-8" standalone="yes"?><Relationships xmlns="http://schemas.openxmlformats.org/package/2006/relationships"><Relationship Id="rId1" Type="http://schemas.openxmlformats.org/officeDocument/2006/relationships/image" Target="../media/image1.png"/></Relationships>
</file>

<file path=xl/drawings/_rels/drawing47.xml.rels><?xml version="1.0" encoding="UTF-8" standalone="yes"?><Relationships xmlns="http://schemas.openxmlformats.org/package/2006/relationships"><Relationship Id="rId1" Type="http://schemas.openxmlformats.org/officeDocument/2006/relationships/image" Target="../media/image1.png"/></Relationships>
</file>

<file path=xl/drawings/_rels/drawing48.xml.rels><?xml version="1.0" encoding="UTF-8" standalone="yes"?><Relationships xmlns="http://schemas.openxmlformats.org/package/2006/relationships"><Relationship Id="rId1" Type="http://schemas.openxmlformats.org/officeDocument/2006/relationships/image" Target="../media/image1.png"/></Relationships>
</file>

<file path=xl/drawings/_rels/drawing49.xml.rels><?xml version="1.0" encoding="UTF-8" standalone="yes"?><Relationships xmlns="http://schemas.openxmlformats.org/package/2006/relationships"><Relationship Id="rId1" Type="http://schemas.openxmlformats.org/officeDocument/2006/relationships/image" Target="../media/image1.png"/></Relationships>
</file>

<file path=xl/drawings/_rels/drawing50.xml.rels><?xml version="1.0" encoding="UTF-8" standalone="yes"?><Relationships xmlns="http://schemas.openxmlformats.org/package/2006/relationships"><Relationship Id="rId1" Type="http://schemas.openxmlformats.org/officeDocument/2006/relationships/image" Target="../media/image1.png"/></Relationships>
</file>

<file path=xl/drawings/_rels/drawing5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xdr:from>
      <xdr:col>1</xdr:col>
      <xdr:colOff>85725</xdr:colOff>
      <xdr:row>0</xdr:row>
      <xdr:rowOff>105292</xdr:rowOff>
    </xdr:from>
    <xdr:to>
      <xdr:col>15</xdr:col>
      <xdr:colOff>361950</xdr:colOff>
      <xdr:row>1</xdr:row>
      <xdr:rowOff>206474</xdr:rowOff>
    </xdr:to>
    <xdr:grpSp>
      <xdr:nvGrpSpPr>
        <xdr:cNvPr id="6" name="Group 5">
          <a:extLst>
            <a:ext uri="{FF2B5EF4-FFF2-40B4-BE49-F238E27FC236}">
              <a16:creationId xmlns:a16="http://schemas.microsoft.com/office/drawing/2014/main" id="{9B766521-C1BB-49F7-A5A7-FB7DFFEB3128}"/>
            </a:ext>
          </a:extLst>
        </xdr:cNvPr>
        <xdr:cNvGrpSpPr/>
      </xdr:nvGrpSpPr>
      <xdr:grpSpPr>
        <a:xfrm>
          <a:off x="209550" y="105292"/>
          <a:ext cx="8963025" cy="1006057"/>
          <a:chOff x="209550" y="105292"/>
          <a:chExt cx="8963025" cy="1006057"/>
        </a:xfrm>
      </xdr:grpSpPr>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09550"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2765"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7.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8.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9.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0.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1.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2.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3.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4.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5.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6.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7.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8.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9.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0.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1.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2.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3.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4.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5.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6.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7.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8.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9.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0.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1.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2.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3.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4.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5.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6.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7.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8.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9.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50.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1716B5C9-2131-4EA5-8355-40E18B4FAA80}"/>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51.xml><?xml version="1.0" encoding="utf-8"?>
<xdr:wsDr xmlns:xdr="http://schemas.openxmlformats.org/drawingml/2006/spreadsheetDrawing" xmlns:a="http://schemas.openxmlformats.org/drawingml/2006/main" xmlns:r="http://schemas.openxmlformats.org/officeDocument/2006/relationships">
  <xdr:twoCellAnchor>
    <xdr:from>
      <xdr:col>0</xdr:col>
      <xdr:colOff>85725</xdr:colOff>
      <xdr:row>0</xdr:row>
      <xdr:rowOff>105292</xdr:rowOff>
    </xdr:from>
    <xdr:to>
      <xdr:col>10</xdr:col>
      <xdr:colOff>123825</xdr:colOff>
      <xdr:row>1</xdr:row>
      <xdr:rowOff>206474</xdr:rowOff>
    </xdr:to>
    <xdr:grpSp>
      <xdr:nvGrpSpPr>
        <xdr:cNvPr id="5" name="Group 4">
          <a:extLst>
            <a:ext uri="{FF2B5EF4-FFF2-40B4-BE49-F238E27FC236}">
              <a16:creationId xmlns:a16="http://schemas.microsoft.com/office/drawing/2014/main" id="{179BBDE3-96C9-4E64-B1C6-553C053311D1}"/>
            </a:ext>
          </a:extLst>
        </xdr:cNvPr>
        <xdr:cNvGrpSpPr/>
      </xdr:nvGrpSpPr>
      <xdr:grpSpPr>
        <a:xfrm>
          <a:off x="85725" y="105292"/>
          <a:ext cx="8963025" cy="1006057"/>
          <a:chOff x="85725" y="105292"/>
          <a:chExt cx="8963025" cy="1006057"/>
        </a:xfrm>
      </xdr:grpSpPr>
      <xdr:pic>
        <xdr:nvPicPr>
          <xdr:cNvPr id="3" name="Picture 2">
            <a:extLst>
              <a:ext uri="{FF2B5EF4-FFF2-40B4-BE49-F238E27FC236}">
                <a16:creationId xmlns:a16="http://schemas.microsoft.com/office/drawing/2014/main" id="{49A805EE-7419-41B4-9A0A-743358EA8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8F4AC927-90F5-4D2E-9A0B-4255DFC5AFCE}"/>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https://www.infrastructure.gov.au/copyright"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1h" Type="http://schemas.openxmlformats.org/officeDocument/2006/relationships/hyperlink" Target="https://www.infrastructure.gov.au/copyright" TargetMode="Externa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 Id="rId1h" Type="http://schemas.openxmlformats.org/officeDocument/2006/relationships/hyperlink" Target="https://www.infrastructure.gov.au/copyright" TargetMode="Externa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1h" Type="http://schemas.openxmlformats.org/officeDocument/2006/relationships/hyperlink" Target="https://www.infrastructure.gov.au/copyright" TargetMode="Externa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1h" Type="http://schemas.openxmlformats.org/officeDocument/2006/relationships/hyperlink" Target="https://www.infrastructure.gov.au/copyright" TargetMode="Externa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 Id="rId1h" Type="http://schemas.openxmlformats.org/officeDocument/2006/relationships/hyperlink" Target="https://www.infrastructure.gov.au/copyright" TargetMode="Externa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 Id="rId1h" Type="http://schemas.openxmlformats.org/officeDocument/2006/relationships/hyperlink" Target="https://www.infrastructure.gov.au/copyright" TargetMode="Externa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 Id="rId1h" Type="http://schemas.openxmlformats.org/officeDocument/2006/relationships/hyperlink" Target="https://www.infrastructure.gov.au/copyright" TargetMode="Externa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 Id="rId1h" Type="http://schemas.openxmlformats.org/officeDocument/2006/relationships/hyperlink" Target="https://www.infrastructure.gov.au/copyright" TargetMode="Externa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 Id="rId1h" Type="http://schemas.openxmlformats.org/officeDocument/2006/relationships/hyperlink" Target="https://www.infrastructure.gov.au/copyright" TargetMode="Externa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 Id="rId1h" Type="http://schemas.openxmlformats.org/officeDocument/2006/relationships/hyperlink" Target="https://www.infrastructure.gov.au/copyright" TargetMode="Externa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 Id="rId1h" Type="http://schemas.openxmlformats.org/officeDocument/2006/relationships/hyperlink" Target="https://www.infrastructure.gov.au/copyright" TargetMode="Externa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 Id="rId1h" Type="http://schemas.openxmlformats.org/officeDocument/2006/relationships/hyperlink" Target="https://www.infrastructure.gov.au/copyright" TargetMode="Externa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 Id="rId1h" Type="http://schemas.openxmlformats.org/officeDocument/2006/relationships/hyperlink" Target="https://www.infrastructure.gov.au/copyright" TargetMode="Externa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 Id="rId1h" Type="http://schemas.openxmlformats.org/officeDocument/2006/relationships/hyperlink" Target="https://www.infrastructure.gov.au/copyright" TargetMode="Externa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 Id="rId1h" Type="http://schemas.openxmlformats.org/officeDocument/2006/relationships/hyperlink" Target="https://www.infrastructure.gov.au/copyright" TargetMode="Externa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 Id="rId1h" Type="http://schemas.openxmlformats.org/officeDocument/2006/relationships/hyperlink" Target="https://www.infrastructure.gov.au/copyright" TargetMode="Externa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 Id="rId1h" Type="http://schemas.openxmlformats.org/officeDocument/2006/relationships/hyperlink" Target="https://www.infrastructure.gov.au/copyright" TargetMode="Externa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 Id="rId1h" Type="http://schemas.openxmlformats.org/officeDocument/2006/relationships/hyperlink" Target="https://www.infrastructure.gov.au/copyright" TargetMode="Externa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 Id="rId1h" Type="http://schemas.openxmlformats.org/officeDocument/2006/relationships/hyperlink" Target="https://www.infrastructure.gov.au/copyright" TargetMode="Externa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 Id="rId1h" Type="http://schemas.openxmlformats.org/officeDocument/2006/relationships/hyperlink" Target="https://www.infrastructure.gov.au/copyright" TargetMode="Externa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 Id="rId1h" Type="http://schemas.openxmlformats.org/officeDocument/2006/relationships/hyperlink" Target="https://www.infrastructure.gov.au/copyright" TargetMode="Externa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 Id="rId1h" Type="http://schemas.openxmlformats.org/officeDocument/2006/relationships/hyperlink" Target="https://www.infrastructure.gov.au/copyright" TargetMode="Externa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 Id="rId1h" Type="http://schemas.openxmlformats.org/officeDocument/2006/relationships/hyperlink" Target="https://www.infrastructure.gov.au/copyright" TargetMode="Externa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 Id="rId1h" Type="http://schemas.openxmlformats.org/officeDocument/2006/relationships/hyperlink" Target="https://www.infrastructure.gov.au/copyright" TargetMode="Externa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 Id="rId1h" Type="http://schemas.openxmlformats.org/officeDocument/2006/relationships/hyperlink" Target="https://www.infrastructure.gov.au/copyright" TargetMode="Externa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 Id="rId1h" Type="http://schemas.openxmlformats.org/officeDocument/2006/relationships/hyperlink" Target="https://www.infrastructure.gov.au/copyright" TargetMode="Externa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 Id="rId1h" Type="http://schemas.openxmlformats.org/officeDocument/2006/relationships/hyperlink" Target="https://www.infrastructure.gov.au/copyright" TargetMode="Externa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 Id="rId1h" Type="http://schemas.openxmlformats.org/officeDocument/2006/relationships/hyperlink" Target="https://www.infrastructure.gov.au/copyright" TargetMode="Externa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 Id="rId1h" Type="http://schemas.openxmlformats.org/officeDocument/2006/relationships/hyperlink" Target="https://www.infrastructure.gov.au/copyright" TargetMode="Externa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 Id="rId1h" Type="http://schemas.openxmlformats.org/officeDocument/2006/relationships/hyperlink" Target="https://www.infrastructure.gov.au/copyright" TargetMode="Externa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 Id="rId1h" Type="http://schemas.openxmlformats.org/officeDocument/2006/relationships/hyperlink" Target="https://www.infrastructure.gov.au/copyright" TargetMode="Externa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 Id="rId1h" Type="http://schemas.openxmlformats.org/officeDocument/2006/relationships/hyperlink" Target="https://www.infrastructure.gov.au/copyright" TargetMode="Externa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 Id="rId1h" Type="http://schemas.openxmlformats.org/officeDocument/2006/relationships/hyperlink" Target="https://www.infrastructure.gov.au/copyright" TargetMode="Externa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 Id="rId1h" Type="http://schemas.openxmlformats.org/officeDocument/2006/relationships/hyperlink" Target="https://www.infrastructure.gov.au/copyright" TargetMode="Externa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 Id="rId1h" Type="http://schemas.openxmlformats.org/officeDocument/2006/relationships/hyperlink" Target="https://www.infrastructure.gov.au/copyright" TargetMode="Externa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 Id="rId1h" Type="http://schemas.openxmlformats.org/officeDocument/2006/relationships/hyperlink" Target="https://www.infrastructure.gov.au/copyright" TargetMode="Externa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 Id="rId1h" Type="http://schemas.openxmlformats.org/officeDocument/2006/relationships/hyperlink" Target="https://www.infrastructure.gov.au/copyright" TargetMode="Externa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 Id="rId1h" Type="http://schemas.openxmlformats.org/officeDocument/2006/relationships/hyperlink" Target="https://www.infrastructure.gov.au/copyright" TargetMode="Externa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 Id="rId1h" Type="http://schemas.openxmlformats.org/officeDocument/2006/relationships/hyperlink" Target="https://www.infrastructure.gov.au/copyright" TargetMode="Externa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 Id="rId1h" Type="http://schemas.openxmlformats.org/officeDocument/2006/relationships/hyperlink" Target="https://www.infrastructure.gov.au/copyright" TargetMode="Externa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 Id="rId1h" Type="http://schemas.openxmlformats.org/officeDocument/2006/relationships/hyperlink" Target="https://www.infrastructure.gov.au/copyright" TargetMode="Externa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 Id="rId1h" Type="http://schemas.openxmlformats.org/officeDocument/2006/relationships/hyperlink" Target="https://www.infrastructure.gov.au/copyright" TargetMode="Externa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 Id="rId1h" Type="http://schemas.openxmlformats.org/officeDocument/2006/relationships/hyperlink" Target="https://www.infrastructure.gov.au/copyright" TargetMode="Externa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 Id="rId1h" Type="http://schemas.openxmlformats.org/officeDocument/2006/relationships/hyperlink" Target="https://www.infrastructure.gov.au/copyright" TargetMode="Externa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 Id="rId1h" Type="http://schemas.openxmlformats.org/officeDocument/2006/relationships/hyperlink" Target="https://www.infrastructure.gov.au/copyright" TargetMode="Externa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 Id="rId1h" Type="http://schemas.openxmlformats.org/officeDocument/2006/relationships/hyperlink" Target="https://www.infrastructure.gov.au/copyright" TargetMode="Externa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 Id="rId1h" Type="http://schemas.openxmlformats.org/officeDocument/2006/relationships/hyperlink" Target="https://www.infrastructure.gov.au/copyright" TargetMode="Externa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 Id="rId1h" Type="http://schemas.openxmlformats.org/officeDocument/2006/relationships/hyperlink" Target="https://www.infrastructure.gov.au/copyright" TargetMode="Externa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 Id="rId1h" Type="http://schemas.openxmlformats.org/officeDocument/2006/relationships/hyperlink" Target="https://www.infrastructure.gov.au/copyright" TargetMode="Externa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 Id="rId1h" Type="http://schemas.openxmlformats.org/officeDocument/2006/relationships/hyperlink" Target="https://www.bitre.gov.au/publications/2023/road-vehicle-entry-and-recall-statistics" TargetMode="External"/><Relationship Id="rId2h" Type="http://schemas.openxmlformats.org/officeDocument/2006/relationships/hyperlink" Target="https://www.infrastructure.gov.au/copyrigh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tabSelected="true" workbookViewId="0">
      <pane ySplit="7" topLeftCell="A8" activePane="bottomLeft" state="frozen"/>
      <selection pane="bottomLeft"/>
    </sheetView>
  </sheetViews>
  <sheetFormatPr defaultRowHeight="15.0" baseColWidth="10"/>
  <cols>
    <col min="1" max="1" width="2.1640625" hidden="0" customWidth="1"/>
    <col min="2" max="2" width="23" hidden="0" customWidth="1"/>
    <col min="3" max="3" width="19.5" hidden="0" customWidth="1"/>
    <col min="4" max="4" width="6.83203125" hidden="0" customWidth="1"/>
    <col min="5" max="5" width="9.21" hidden="0" customWidth="1"/>
    <col min="6" max="6" width="9.21" hidden="0" customWidth="1"/>
    <col min="7" max="7" width="9.21" hidden="0" customWidth="1"/>
    <col min="8" max="8" width="9.21" hidden="0" customWidth="1"/>
    <col min="9" max="9" width="9.21" hidden="0" customWidth="1"/>
    <col min="10" max="10" width="9.21" hidden="0" customWidth="1"/>
    <col min="11" max="11" width="9.21" hidden="0" customWidth="1"/>
    <col min="12" max="12" width="9.21" hidden="0" customWidth="1"/>
    <col min="13" max="13" width="9.21" hidden="0" customWidth="1"/>
    <col min="14" max="14" width="9.21" hidden="0" customWidth="1"/>
    <col min="15" max="15" width="9.21" hidden="0" customWidth="1"/>
    <col min="16" max="16" width="9.21" hidden="0" customWidth="1"/>
  </cols>
  <sheetData>
    <row r="1" ht="71.25" customHeight="1">
      <c r="A1" s="6"/>
      <c r="B1" s="3"/>
      <c r="C1" s="3"/>
      <c r="D1" s="3"/>
      <c r="E1" s="3"/>
      <c r="F1" s="3"/>
      <c r="G1" s="5"/>
      <c r="H1" s="5"/>
      <c r="I1" s="5"/>
      <c r="J1" s="5"/>
      <c r="K1" s="5"/>
      <c r="L1" s="5"/>
      <c r="M1" s="5"/>
      <c r="N1" s="5"/>
      <c r="O1" s="5"/>
      <c r="P1" s="5"/>
    </row>
    <row r="2" ht="18" customHeight="1">
      <c r="A2" s="6"/>
      <c r="B2" s="4"/>
      <c r="C2" s="4"/>
      <c r="D2" s="3"/>
      <c r="E2" s="3"/>
      <c r="F2" s="3"/>
      <c r="G2" s="3"/>
      <c r="H2" s="3"/>
      <c r="I2" s="3"/>
      <c r="J2" s="3"/>
      <c r="K2" s="3"/>
      <c r="L2" s="3"/>
      <c r="M2" s="3"/>
      <c r="N2" s="3"/>
      <c r="O2" s="3"/>
      <c r="P2" s="3"/>
    </row>
    <row r="3" ht="32.450000000000003" customHeight="1">
      <c r="A3" s="6"/>
      <c r="B3" s="5" t="s">
        <v>3</v>
      </c>
      <c r="C3" s="5"/>
      <c r="D3" s="3"/>
      <c r="E3" s="3"/>
      <c r="F3" s="3"/>
      <c r="G3" s="3"/>
      <c r="H3" s="3"/>
      <c r="I3" s="3"/>
      <c r="J3" s="3"/>
      <c r="K3" s="3"/>
      <c r="L3" s="3"/>
      <c r="M3" s="3"/>
      <c r="N3" s="3"/>
      <c r="O3" s="5"/>
      <c r="P3" s="5"/>
    </row>
    <row r="5" ht="12.75" customHeight="1">
      <c r="A5" s="21"/>
      <c r="B5" s="2"/>
    </row>
    <row r="6" ht="120" customHeight="1">
      <c r="B6" s="7" t="s">
        <v>13</v>
      </c>
      <c r="C6" s="7"/>
      <c r="D6" s="7"/>
      <c r="E6" s="7"/>
      <c r="F6" s="7"/>
      <c r="G6" s="7"/>
      <c r="H6" s="7"/>
      <c r="I6" s="7"/>
      <c r="J6" s="7"/>
      <c r="K6" s="7"/>
      <c r="L6" s="7"/>
      <c r="M6" s="7"/>
      <c r="N6" s="7"/>
      <c r="O6" s="7"/>
      <c r="P6" s="7"/>
    </row>
    <row r="7" ht="11.25" customHeight="1"/>
    <row r="8" ht="15.75" customHeight="1">
      <c r="B8" s="8" t="s">
        <v>15</v>
      </c>
    </row>
    <row r="9" ht="7" customHeight="1"/>
    <row r="10" ht="11.25" customHeight="1">
      <c r="B10" s="30" t="str">
        <f>=HYPERLINK("#'Table 1'!A9", "Table 1")</f>
      </c>
      <c r="C10" s="29" t="s">
        <v>61</v>
      </c>
      <c r="D10" s="29"/>
      <c r="E10" s="29"/>
      <c r="F10" s="29"/>
      <c r="G10" s="29"/>
      <c r="H10" s="29"/>
      <c r="I10" s="29"/>
      <c r="J10" s="29"/>
      <c r="K10" s="29"/>
      <c r="L10" s="29"/>
      <c r="M10" s="29"/>
      <c r="N10" s="29"/>
      <c r="O10" s="29"/>
      <c r="P10" s="29"/>
    </row>
    <row r="11" ht="11.25" customHeight="1">
      <c r="B11" s="30" t="str">
        <f>=HYPERLINK("#'Table 2'!A9", "Table 2")</f>
      </c>
      <c r="C11" s="29" t="s">
        <v>67</v>
      </c>
      <c r="D11" s="29"/>
      <c r="E11" s="29"/>
      <c r="F11" s="29"/>
      <c r="G11" s="29"/>
      <c r="H11" s="29"/>
      <c r="I11" s="29"/>
      <c r="J11" s="29"/>
      <c r="K11" s="29"/>
      <c r="L11" s="29"/>
      <c r="M11" s="29"/>
      <c r="N11" s="29"/>
      <c r="O11" s="29"/>
      <c r="P11" s="29"/>
    </row>
    <row r="12" ht="11.25" customHeight="1">
      <c r="B12" s="30" t="str">
        <f>=HYPERLINK("#'Table 3'!A9", "Table 3")</f>
      </c>
      <c r="C12" s="29" t="s">
        <v>79</v>
      </c>
      <c r="D12" s="29"/>
      <c r="E12" s="29"/>
      <c r="F12" s="29"/>
      <c r="G12" s="29"/>
      <c r="H12" s="29"/>
      <c r="I12" s="29"/>
      <c r="J12" s="29"/>
      <c r="K12" s="29"/>
      <c r="L12" s="29"/>
      <c r="M12" s="29"/>
      <c r="N12" s="29"/>
      <c r="O12" s="29"/>
      <c r="P12" s="29"/>
    </row>
    <row r="13" ht="11.25" customHeight="1">
      <c r="B13" s="30" t="str">
        <f>=HYPERLINK("#'Table 4'!A9", "Table 4")</f>
      </c>
      <c r="C13" s="29" t="s">
        <v>87</v>
      </c>
      <c r="D13" s="29"/>
      <c r="E13" s="29"/>
      <c r="F13" s="29"/>
      <c r="G13" s="29"/>
      <c r="H13" s="29"/>
      <c r="I13" s="29"/>
      <c r="J13" s="29"/>
      <c r="K13" s="29"/>
      <c r="L13" s="29"/>
      <c r="M13" s="29"/>
      <c r="N13" s="29"/>
      <c r="O13" s="29"/>
      <c r="P13" s="29"/>
    </row>
    <row r="14" ht="11.25" customHeight="1">
      <c r="B14" s="30" t="str">
        <f>=HYPERLINK("#'Table 5'!A9", "Table 5")</f>
      </c>
      <c r="C14" s="29" t="s">
        <v>94</v>
      </c>
      <c r="D14" s="29"/>
      <c r="E14" s="29"/>
      <c r="F14" s="29"/>
      <c r="G14" s="29"/>
      <c r="H14" s="29"/>
      <c r="I14" s="29"/>
      <c r="J14" s="29"/>
      <c r="K14" s="29"/>
      <c r="L14" s="29"/>
      <c r="M14" s="29"/>
      <c r="N14" s="29"/>
      <c r="O14" s="29"/>
      <c r="P14" s="29"/>
    </row>
    <row r="15" ht="11.25" customHeight="1">
      <c r="B15" s="30" t="str">
        <f>=HYPERLINK("#'Table 6'!A9", "Table 6")</f>
      </c>
      <c r="C15" s="29" t="s">
        <v>224</v>
      </c>
      <c r="D15" s="29"/>
      <c r="E15" s="29"/>
      <c r="F15" s="29"/>
      <c r="G15" s="29"/>
      <c r="H15" s="29"/>
      <c r="I15" s="29"/>
      <c r="J15" s="29"/>
      <c r="K15" s="29"/>
      <c r="L15" s="29"/>
      <c r="M15" s="29"/>
      <c r="N15" s="29"/>
      <c r="O15" s="29"/>
      <c r="P15" s="29"/>
    </row>
    <row r="16" ht="11.25" customHeight="1">
      <c r="B16" s="30" t="str">
        <f>=HYPERLINK("#'Table 7'!A9", "Table 7")</f>
      </c>
      <c r="C16" s="29" t="s">
        <v>231</v>
      </c>
      <c r="D16" s="29"/>
      <c r="E16" s="29"/>
      <c r="F16" s="29"/>
      <c r="G16" s="29"/>
      <c r="H16" s="29"/>
      <c r="I16" s="29"/>
      <c r="J16" s="29"/>
      <c r="K16" s="29"/>
      <c r="L16" s="29"/>
      <c r="M16" s="29"/>
      <c r="N16" s="29"/>
      <c r="O16" s="29"/>
      <c r="P16" s="29"/>
    </row>
    <row r="17" ht="11.25" customHeight="1">
      <c r="B17" s="30" t="str">
        <f>=HYPERLINK("#'Table 8'!A9", "Table 8")</f>
      </c>
      <c r="C17" s="29" t="s">
        <v>241</v>
      </c>
      <c r="D17" s="29"/>
      <c r="E17" s="29"/>
      <c r="F17" s="29"/>
      <c r="G17" s="29"/>
      <c r="H17" s="29"/>
      <c r="I17" s="29"/>
      <c r="J17" s="29"/>
      <c r="K17" s="29"/>
      <c r="L17" s="29"/>
      <c r="M17" s="29"/>
      <c r="N17" s="29"/>
      <c r="O17" s="29"/>
      <c r="P17" s="29"/>
    </row>
    <row r="18" ht="11.25" customHeight="1">
      <c r="B18" s="30" t="str">
        <f>=HYPERLINK("#'Table 9'!A9", "Table 9")</f>
      </c>
      <c r="C18" s="29" t="s">
        <v>255</v>
      </c>
      <c r="D18" s="29"/>
      <c r="E18" s="29"/>
      <c r="F18" s="29"/>
      <c r="G18" s="29"/>
      <c r="H18" s="29"/>
      <c r="I18" s="29"/>
      <c r="J18" s="29"/>
      <c r="K18" s="29"/>
      <c r="L18" s="29"/>
      <c r="M18" s="29"/>
      <c r="N18" s="29"/>
      <c r="O18" s="29"/>
      <c r="P18" s="29"/>
    </row>
    <row r="19" ht="11.25" customHeight="1">
      <c r="B19" s="30" t="str">
        <f>=HYPERLINK("#'Table 10'!A9", "Table 10")</f>
      </c>
      <c r="C19" s="29" t="s">
        <v>265</v>
      </c>
      <c r="D19" s="29"/>
      <c r="E19" s="29"/>
      <c r="F19" s="29"/>
      <c r="G19" s="29"/>
      <c r="H19" s="29"/>
      <c r="I19" s="29"/>
      <c r="J19" s="29"/>
      <c r="K19" s="29"/>
      <c r="L19" s="29"/>
      <c r="M19" s="29"/>
      <c r="N19" s="29"/>
      <c r="O19" s="29"/>
      <c r="P19" s="29"/>
    </row>
    <row r="20" ht="11.25" customHeight="1">
      <c r="B20" s="30" t="str">
        <f>=HYPERLINK("#'Table 11'!A9", "Table 11")</f>
      </c>
      <c r="C20" s="29" t="s">
        <v>294</v>
      </c>
      <c r="D20" s="29"/>
      <c r="E20" s="29"/>
      <c r="F20" s="29"/>
      <c r="G20" s="29"/>
      <c r="H20" s="29"/>
      <c r="I20" s="29"/>
      <c r="J20" s="29"/>
      <c r="K20" s="29"/>
      <c r="L20" s="29"/>
      <c r="M20" s="29"/>
      <c r="N20" s="29"/>
      <c r="O20" s="29"/>
      <c r="P20" s="29"/>
    </row>
    <row r="21" ht="11.25" customHeight="1">
      <c r="B21" s="30" t="str">
        <f>=HYPERLINK("#'Table 12'!A9", "Table 12")</f>
      </c>
      <c r="C21" s="29" t="s">
        <v>469</v>
      </c>
      <c r="D21" s="29"/>
      <c r="E21" s="29"/>
      <c r="F21" s="29"/>
      <c r="G21" s="29"/>
      <c r="H21" s="29"/>
      <c r="I21" s="29"/>
      <c r="J21" s="29"/>
      <c r="K21" s="29"/>
      <c r="L21" s="29"/>
      <c r="M21" s="29"/>
      <c r="N21" s="29"/>
      <c r="O21" s="29"/>
      <c r="P21" s="29"/>
    </row>
    <row r="22" ht="11.25" customHeight="1">
      <c r="B22" s="30" t="str">
        <f>=HYPERLINK("#'Table 13'!A9", "Table 13")</f>
      </c>
      <c r="C22" s="29" t="s">
        <v>503</v>
      </c>
      <c r="D22" s="29"/>
      <c r="E22" s="29"/>
      <c r="F22" s="29"/>
      <c r="G22" s="29"/>
      <c r="H22" s="29"/>
      <c r="I22" s="29"/>
      <c r="J22" s="29"/>
      <c r="K22" s="29"/>
      <c r="L22" s="29"/>
      <c r="M22" s="29"/>
      <c r="N22" s="29"/>
      <c r="O22" s="29"/>
      <c r="P22" s="29"/>
    </row>
    <row r="23" ht="11.25" customHeight="1">
      <c r="B23" s="30" t="str">
        <f>=HYPERLINK("#'Table 14'!A9", "Table 14")</f>
      </c>
      <c r="C23" s="29" t="s">
        <v>526</v>
      </c>
      <c r="D23" s="29"/>
      <c r="E23" s="29"/>
      <c r="F23" s="29"/>
      <c r="G23" s="29"/>
      <c r="H23" s="29"/>
      <c r="I23" s="29"/>
      <c r="J23" s="29"/>
      <c r="K23" s="29"/>
      <c r="L23" s="29"/>
      <c r="M23" s="29"/>
      <c r="N23" s="29"/>
      <c r="O23" s="29"/>
      <c r="P23" s="29"/>
    </row>
    <row r="24" ht="11.25" customHeight="1">
      <c r="B24" s="30" t="str">
        <f>=HYPERLINK("#'Table 15'!A9", "Table 15")</f>
      </c>
      <c r="C24" s="29" t="s">
        <v>568</v>
      </c>
      <c r="D24" s="29"/>
      <c r="E24" s="29"/>
      <c r="F24" s="29"/>
      <c r="G24" s="29"/>
      <c r="H24" s="29"/>
      <c r="I24" s="29"/>
      <c r="J24" s="29"/>
      <c r="K24" s="29"/>
      <c r="L24" s="29"/>
      <c r="M24" s="29"/>
      <c r="N24" s="29"/>
      <c r="O24" s="29"/>
      <c r="P24" s="29"/>
    </row>
    <row r="25" ht="11.25" customHeight="1">
      <c r="B25" s="30" t="str">
        <f>=HYPERLINK("#'Table 16'!A9", "Table 16")</f>
      </c>
      <c r="C25" s="29" t="s">
        <v>590</v>
      </c>
      <c r="D25" s="29"/>
      <c r="E25" s="29"/>
      <c r="F25" s="29"/>
      <c r="G25" s="29"/>
      <c r="H25" s="29"/>
      <c r="I25" s="29"/>
      <c r="J25" s="29"/>
      <c r="K25" s="29"/>
      <c r="L25" s="29"/>
      <c r="M25" s="29"/>
      <c r="N25" s="29"/>
      <c r="O25" s="29"/>
      <c r="P25" s="29"/>
    </row>
    <row r="26" ht="11.25" customHeight="1">
      <c r="B26" s="30" t="str">
        <f>=HYPERLINK("#'Table 17'!A9", "Table 17")</f>
      </c>
      <c r="C26" s="29" t="s">
        <v>674</v>
      </c>
      <c r="D26" s="29"/>
      <c r="E26" s="29"/>
      <c r="F26" s="29"/>
      <c r="G26" s="29"/>
      <c r="H26" s="29"/>
      <c r="I26" s="29"/>
      <c r="J26" s="29"/>
      <c r="K26" s="29"/>
      <c r="L26" s="29"/>
      <c r="M26" s="29"/>
      <c r="N26" s="29"/>
      <c r="O26" s="29"/>
      <c r="P26" s="29"/>
    </row>
    <row r="27" ht="11.25" customHeight="1">
      <c r="B27" s="30" t="str">
        <f>=HYPERLINK("#'Table 18'!A9", "Table 18")</f>
      </c>
      <c r="C27" s="29" t="s">
        <v>689</v>
      </c>
      <c r="D27" s="29"/>
      <c r="E27" s="29"/>
      <c r="F27" s="29"/>
      <c r="G27" s="29"/>
      <c r="H27" s="29"/>
      <c r="I27" s="29"/>
      <c r="J27" s="29"/>
      <c r="K27" s="29"/>
      <c r="L27" s="29"/>
      <c r="M27" s="29"/>
      <c r="N27" s="29"/>
      <c r="O27" s="29"/>
      <c r="P27" s="29"/>
    </row>
    <row r="28" ht="11.25" customHeight="1">
      <c r="B28" s="30" t="str">
        <f>=HYPERLINK("#'Table 19'!A9", "Table 19")</f>
      </c>
      <c r="C28" s="29" t="s">
        <v>692</v>
      </c>
      <c r="D28" s="29"/>
      <c r="E28" s="29"/>
      <c r="F28" s="29"/>
      <c r="G28" s="29"/>
      <c r="H28" s="29"/>
      <c r="I28" s="29"/>
      <c r="J28" s="29"/>
      <c r="K28" s="29"/>
      <c r="L28" s="29"/>
      <c r="M28" s="29"/>
      <c r="N28" s="29"/>
      <c r="O28" s="29"/>
      <c r="P28" s="29"/>
    </row>
    <row r="29" ht="11.25" customHeight="1">
      <c r="B29" s="30" t="str">
        <f>=HYPERLINK("#'Table 20'!A9", "Table 20")</f>
      </c>
      <c r="C29" s="29" t="s">
        <v>694</v>
      </c>
      <c r="D29" s="29"/>
      <c r="E29" s="29"/>
      <c r="F29" s="29"/>
      <c r="G29" s="29"/>
      <c r="H29" s="29"/>
      <c r="I29" s="29"/>
      <c r="J29" s="29"/>
      <c r="K29" s="29"/>
      <c r="L29" s="29"/>
      <c r="M29" s="29"/>
      <c r="N29" s="29"/>
      <c r="O29" s="29"/>
      <c r="P29" s="29"/>
    </row>
    <row r="30" ht="11.25" customHeight="1">
      <c r="B30" s="30" t="str">
        <f>=HYPERLINK("#'Table 21'!A9", "Table 21")</f>
      </c>
      <c r="C30" s="29" t="s">
        <v>696</v>
      </c>
      <c r="D30" s="29"/>
      <c r="E30" s="29"/>
      <c r="F30" s="29"/>
      <c r="G30" s="29"/>
      <c r="H30" s="29"/>
      <c r="I30" s="29"/>
      <c r="J30" s="29"/>
      <c r="K30" s="29"/>
      <c r="L30" s="29"/>
      <c r="M30" s="29"/>
      <c r="N30" s="29"/>
      <c r="O30" s="29"/>
      <c r="P30" s="29"/>
    </row>
    <row r="31" ht="11.25" customHeight="1">
      <c r="B31" s="30" t="str">
        <f>=HYPERLINK("#'Table 22'!A9", "Table 22")</f>
      </c>
      <c r="C31" s="29" t="s">
        <v>698</v>
      </c>
      <c r="D31" s="29"/>
      <c r="E31" s="29"/>
      <c r="F31" s="29"/>
      <c r="G31" s="29"/>
      <c r="H31" s="29"/>
      <c r="I31" s="29"/>
      <c r="J31" s="29"/>
      <c r="K31" s="29"/>
      <c r="L31" s="29"/>
      <c r="M31" s="29"/>
      <c r="N31" s="29"/>
      <c r="O31" s="29"/>
      <c r="P31" s="29"/>
    </row>
    <row r="32" ht="11.25" customHeight="1">
      <c r="B32" s="30" t="str">
        <f>=HYPERLINK("#'Table 23'!A9", "Table 23")</f>
      </c>
      <c r="C32" s="29" t="s">
        <v>700</v>
      </c>
      <c r="D32" s="29"/>
      <c r="E32" s="29"/>
      <c r="F32" s="29"/>
      <c r="G32" s="29"/>
      <c r="H32" s="29"/>
      <c r="I32" s="29"/>
      <c r="J32" s="29"/>
      <c r="K32" s="29"/>
      <c r="L32" s="29"/>
      <c r="M32" s="29"/>
      <c r="N32" s="29"/>
      <c r="O32" s="29"/>
      <c r="P32" s="29"/>
    </row>
    <row r="33" ht="11.25" customHeight="1">
      <c r="B33" s="30" t="str">
        <f>=HYPERLINK("#'Table 24'!A9", "Table 24")</f>
      </c>
      <c r="C33" s="29" t="s">
        <v>702</v>
      </c>
      <c r="D33" s="29"/>
      <c r="E33" s="29"/>
      <c r="F33" s="29"/>
      <c r="G33" s="29"/>
      <c r="H33" s="29"/>
      <c r="I33" s="29"/>
      <c r="J33" s="29"/>
      <c r="K33" s="29"/>
      <c r="L33" s="29"/>
      <c r="M33" s="29"/>
      <c r="N33" s="29"/>
      <c r="O33" s="29"/>
      <c r="P33" s="29"/>
    </row>
    <row r="34" ht="11.25" customHeight="1">
      <c r="B34" s="30" t="str">
        <f>=HYPERLINK("#'Table 25'!A9", "Table 25")</f>
      </c>
      <c r="C34" s="29" t="s">
        <v>708</v>
      </c>
      <c r="D34" s="29"/>
      <c r="E34" s="29"/>
      <c r="F34" s="29"/>
      <c r="G34" s="29"/>
      <c r="H34" s="29"/>
      <c r="I34" s="29"/>
      <c r="J34" s="29"/>
      <c r="K34" s="29"/>
      <c r="L34" s="29"/>
      <c r="M34" s="29"/>
      <c r="N34" s="29"/>
      <c r="O34" s="29"/>
      <c r="P34" s="29"/>
    </row>
    <row r="35" ht="11.25" customHeight="1">
      <c r="B35" s="30" t="str">
        <f>=HYPERLINK("#'Table 26'!A9", "Table 26")</f>
      </c>
      <c r="C35" s="29" t="s">
        <v>710</v>
      </c>
      <c r="D35" s="29"/>
      <c r="E35" s="29"/>
      <c r="F35" s="29"/>
      <c r="G35" s="29"/>
      <c r="H35" s="29"/>
      <c r="I35" s="29"/>
      <c r="J35" s="29"/>
      <c r="K35" s="29"/>
      <c r="L35" s="29"/>
      <c r="M35" s="29"/>
      <c r="N35" s="29"/>
      <c r="O35" s="29"/>
      <c r="P35" s="29"/>
    </row>
    <row r="36" ht="11.25" customHeight="1">
      <c r="B36" s="30" t="str">
        <f>=HYPERLINK("#'Table 27'!A9", "Table 27")</f>
      </c>
      <c r="C36" s="29" t="s">
        <v>712</v>
      </c>
      <c r="D36" s="29"/>
      <c r="E36" s="29"/>
      <c r="F36" s="29"/>
      <c r="G36" s="29"/>
      <c r="H36" s="29"/>
      <c r="I36" s="29"/>
      <c r="J36" s="29"/>
      <c r="K36" s="29"/>
      <c r="L36" s="29"/>
      <c r="M36" s="29"/>
      <c r="N36" s="29"/>
      <c r="O36" s="29"/>
      <c r="P36" s="29"/>
    </row>
    <row r="37" ht="11.25" customHeight="1">
      <c r="B37" s="30" t="str">
        <f>=HYPERLINK("#'Table 28'!A9", "Table 28")</f>
      </c>
      <c r="C37" s="29" t="s">
        <v>714</v>
      </c>
      <c r="D37" s="29"/>
      <c r="E37" s="29"/>
      <c r="F37" s="29"/>
      <c r="G37" s="29"/>
      <c r="H37" s="29"/>
      <c r="I37" s="29"/>
      <c r="J37" s="29"/>
      <c r="K37" s="29"/>
      <c r="L37" s="29"/>
      <c r="M37" s="29"/>
      <c r="N37" s="29"/>
      <c r="O37" s="29"/>
      <c r="P37" s="29"/>
    </row>
    <row r="38" ht="11.25" customHeight="1">
      <c r="B38" s="30" t="str">
        <f>=HYPERLINK("#'Table 29'!A9", "Table 29")</f>
      </c>
      <c r="C38" s="29" t="s">
        <v>717</v>
      </c>
      <c r="D38" s="29"/>
      <c r="E38" s="29"/>
      <c r="F38" s="29"/>
      <c r="G38" s="29"/>
      <c r="H38" s="29"/>
      <c r="I38" s="29"/>
      <c r="J38" s="29"/>
      <c r="K38" s="29"/>
      <c r="L38" s="29"/>
      <c r="M38" s="29"/>
      <c r="N38" s="29"/>
      <c r="O38" s="29"/>
      <c r="P38" s="29"/>
    </row>
    <row r="39" ht="11.25" customHeight="1">
      <c r="B39" s="30" t="str">
        <f>=HYPERLINK("#'Table 30'!A9", "Table 30")</f>
      </c>
      <c r="C39" s="29" t="s">
        <v>719</v>
      </c>
      <c r="D39" s="29"/>
      <c r="E39" s="29"/>
      <c r="F39" s="29"/>
      <c r="G39" s="29"/>
      <c r="H39" s="29"/>
      <c r="I39" s="29"/>
      <c r="J39" s="29"/>
      <c r="K39" s="29"/>
      <c r="L39" s="29"/>
      <c r="M39" s="29"/>
      <c r="N39" s="29"/>
      <c r="O39" s="29"/>
      <c r="P39" s="29"/>
    </row>
    <row r="40" ht="11.25" customHeight="1">
      <c r="B40" s="30" t="str">
        <f>=HYPERLINK("#'Table 31'!A9", "Table 31")</f>
      </c>
      <c r="C40" s="29" t="s">
        <v>722</v>
      </c>
      <c r="D40" s="29"/>
      <c r="E40" s="29"/>
      <c r="F40" s="29"/>
      <c r="G40" s="29"/>
      <c r="H40" s="29"/>
      <c r="I40" s="29"/>
      <c r="J40" s="29"/>
      <c r="K40" s="29"/>
      <c r="L40" s="29"/>
      <c r="M40" s="29"/>
      <c r="N40" s="29"/>
      <c r="O40" s="29"/>
      <c r="P40" s="29"/>
    </row>
    <row r="41" ht="11.25" customHeight="1">
      <c r="B41" s="30" t="str">
        <f>=HYPERLINK("#'Table 32'!A9", "Table 32")</f>
      </c>
      <c r="C41" s="29" t="s">
        <v>749</v>
      </c>
      <c r="D41" s="29"/>
      <c r="E41" s="29"/>
      <c r="F41" s="29"/>
      <c r="G41" s="29"/>
      <c r="H41" s="29"/>
      <c r="I41" s="29"/>
      <c r="J41" s="29"/>
      <c r="K41" s="29"/>
      <c r="L41" s="29"/>
      <c r="M41" s="29"/>
      <c r="N41" s="29"/>
      <c r="O41" s="29"/>
      <c r="P41" s="29"/>
    </row>
    <row r="42" ht="11.25" customHeight="1">
      <c r="B42" s="30" t="str">
        <f>=HYPERLINK("#'Table 33'!A9", "Table 33")</f>
      </c>
      <c r="C42" s="29" t="s">
        <v>757</v>
      </c>
      <c r="D42" s="29"/>
      <c r="E42" s="29"/>
      <c r="F42" s="29"/>
      <c r="G42" s="29"/>
      <c r="H42" s="29"/>
      <c r="I42" s="29"/>
      <c r="J42" s="29"/>
      <c r="K42" s="29"/>
      <c r="L42" s="29"/>
      <c r="M42" s="29"/>
      <c r="N42" s="29"/>
      <c r="O42" s="29"/>
      <c r="P42" s="29"/>
    </row>
    <row r="43" ht="11.25" customHeight="1">
      <c r="B43" s="30" t="str">
        <f>=HYPERLINK("#'Table 34'!A9", "Table 34")</f>
      </c>
      <c r="C43" s="29" t="s">
        <v>759</v>
      </c>
      <c r="D43" s="29"/>
      <c r="E43" s="29"/>
      <c r="F43" s="29"/>
      <c r="G43" s="29"/>
      <c r="H43" s="29"/>
      <c r="I43" s="29"/>
      <c r="J43" s="29"/>
      <c r="K43" s="29"/>
      <c r="L43" s="29"/>
      <c r="M43" s="29"/>
      <c r="N43" s="29"/>
      <c r="O43" s="29"/>
      <c r="P43" s="29"/>
    </row>
    <row r="44" ht="11.25" customHeight="1">
      <c r="B44" s="30" t="str">
        <f>=HYPERLINK("#'Table 35'!A9", "Table 35")</f>
      </c>
      <c r="C44" s="29" t="s">
        <v>838</v>
      </c>
      <c r="D44" s="29"/>
      <c r="E44" s="29"/>
      <c r="F44" s="29"/>
      <c r="G44" s="29"/>
      <c r="H44" s="29"/>
      <c r="I44" s="29"/>
      <c r="J44" s="29"/>
      <c r="K44" s="29"/>
      <c r="L44" s="29"/>
      <c r="M44" s="29"/>
      <c r="N44" s="29"/>
      <c r="O44" s="29"/>
      <c r="P44" s="29"/>
    </row>
    <row r="45" ht="11.25" customHeight="1">
      <c r="B45" s="30" t="str">
        <f>=HYPERLINK("#'Table 36'!A9", "Table 36")</f>
      </c>
      <c r="C45" s="29" t="s">
        <v>840</v>
      </c>
      <c r="D45" s="29"/>
      <c r="E45" s="29"/>
      <c r="F45" s="29"/>
      <c r="G45" s="29"/>
      <c r="H45" s="29"/>
      <c r="I45" s="29"/>
      <c r="J45" s="29"/>
      <c r="K45" s="29"/>
      <c r="L45" s="29"/>
      <c r="M45" s="29"/>
      <c r="N45" s="29"/>
      <c r="O45" s="29"/>
      <c r="P45" s="29"/>
    </row>
    <row r="46" ht="11.25" customHeight="1">
      <c r="B46" s="30" t="str">
        <f>=HYPERLINK("#'Table 37'!A9", "Table 37")</f>
      </c>
      <c r="C46" s="29" t="s">
        <v>860</v>
      </c>
      <c r="D46" s="29"/>
      <c r="E46" s="29"/>
      <c r="F46" s="29"/>
      <c r="G46" s="29"/>
      <c r="H46" s="29"/>
      <c r="I46" s="29"/>
      <c r="J46" s="29"/>
      <c r="K46" s="29"/>
      <c r="L46" s="29"/>
      <c r="M46" s="29"/>
      <c r="N46" s="29"/>
      <c r="O46" s="29"/>
      <c r="P46" s="29"/>
    </row>
    <row r="47" ht="11.25" customHeight="1">
      <c r="B47" s="30" t="str">
        <f>=HYPERLINK("#'Table 38'!A9", "Table 38")</f>
      </c>
      <c r="C47" s="29" t="s">
        <v>868</v>
      </c>
      <c r="D47" s="29"/>
      <c r="E47" s="29"/>
      <c r="F47" s="29"/>
      <c r="G47" s="29"/>
      <c r="H47" s="29"/>
      <c r="I47" s="29"/>
      <c r="J47" s="29"/>
      <c r="K47" s="29"/>
      <c r="L47" s="29"/>
      <c r="M47" s="29"/>
      <c r="N47" s="29"/>
      <c r="O47" s="29"/>
      <c r="P47" s="29"/>
    </row>
    <row r="48" ht="11.25" customHeight="1">
      <c r="B48" s="30" t="str">
        <f>=HYPERLINK("#'Table 39'!A9", "Table 39")</f>
      </c>
      <c r="C48" s="29" t="s">
        <v>904</v>
      </c>
      <c r="D48" s="29"/>
      <c r="E48" s="29"/>
      <c r="F48" s="29"/>
      <c r="G48" s="29"/>
      <c r="H48" s="29"/>
      <c r="I48" s="29"/>
      <c r="J48" s="29"/>
      <c r="K48" s="29"/>
      <c r="L48" s="29"/>
      <c r="M48" s="29"/>
      <c r="N48" s="29"/>
      <c r="O48" s="29"/>
      <c r="P48" s="29"/>
    </row>
    <row r="49" ht="11.25" customHeight="1">
      <c r="B49" s="30" t="str">
        <f>=HYPERLINK("#'Table 40'!A9", "Table 40")</f>
      </c>
      <c r="C49" s="29" t="s">
        <v>1017</v>
      </c>
      <c r="D49" s="29"/>
      <c r="E49" s="29"/>
      <c r="F49" s="29"/>
      <c r="G49" s="29"/>
      <c r="H49" s="29"/>
      <c r="I49" s="29"/>
      <c r="J49" s="29"/>
      <c r="K49" s="29"/>
      <c r="L49" s="29"/>
      <c r="M49" s="29"/>
      <c r="N49" s="29"/>
      <c r="O49" s="29"/>
      <c r="P49" s="29"/>
    </row>
    <row r="50" ht="11.25" customHeight="1">
      <c r="B50" s="30" t="str">
        <f>=HYPERLINK("#'Table 41'!A9", "Table 41")</f>
      </c>
      <c r="C50" s="29" t="s">
        <v>1077</v>
      </c>
      <c r="D50" s="29"/>
      <c r="E50" s="29"/>
      <c r="F50" s="29"/>
      <c r="G50" s="29"/>
      <c r="H50" s="29"/>
      <c r="I50" s="29"/>
      <c r="J50" s="29"/>
      <c r="K50" s="29"/>
      <c r="L50" s="29"/>
      <c r="M50" s="29"/>
      <c r="N50" s="29"/>
      <c r="O50" s="29"/>
      <c r="P50" s="29"/>
    </row>
    <row r="51" ht="11.25" customHeight="1">
      <c r="B51" s="30" t="str">
        <f>=HYPERLINK("#'Table 42'!A9", "Table 42")</f>
      </c>
      <c r="C51" s="29" t="s">
        <v>1125</v>
      </c>
      <c r="D51" s="29"/>
      <c r="E51" s="29"/>
      <c r="F51" s="29"/>
      <c r="G51" s="29"/>
      <c r="H51" s="29"/>
      <c r="I51" s="29"/>
      <c r="J51" s="29"/>
      <c r="K51" s="29"/>
      <c r="L51" s="29"/>
      <c r="M51" s="29"/>
      <c r="N51" s="29"/>
      <c r="O51" s="29"/>
      <c r="P51" s="29"/>
    </row>
    <row r="52" ht="11.25" customHeight="1">
      <c r="B52" s="30" t="str">
        <f>=HYPERLINK("#'Table 43'!A9", "Table 43")</f>
      </c>
      <c r="C52" s="29" t="s">
        <v>1139</v>
      </c>
      <c r="D52" s="29"/>
      <c r="E52" s="29"/>
      <c r="F52" s="29"/>
      <c r="G52" s="29"/>
      <c r="H52" s="29"/>
      <c r="I52" s="29"/>
      <c r="J52" s="29"/>
      <c r="K52" s="29"/>
      <c r="L52" s="29"/>
      <c r="M52" s="29"/>
      <c r="N52" s="29"/>
      <c r="O52" s="29"/>
      <c r="P52" s="29"/>
    </row>
    <row r="53" ht="11.25" customHeight="1">
      <c r="B53" s="30" t="str">
        <f>=HYPERLINK("#'Table 44'!A9", "Table 44")</f>
      </c>
      <c r="C53" s="29" t="s">
        <v>1156</v>
      </c>
      <c r="D53" s="29"/>
      <c r="E53" s="29"/>
      <c r="F53" s="29"/>
      <c r="G53" s="29"/>
      <c r="H53" s="29"/>
      <c r="I53" s="29"/>
      <c r="J53" s="29"/>
      <c r="K53" s="29"/>
      <c r="L53" s="29"/>
      <c r="M53" s="29"/>
      <c r="N53" s="29"/>
      <c r="O53" s="29"/>
      <c r="P53" s="29"/>
    </row>
    <row r="54" ht="11.25" customHeight="1">
      <c r="B54" s="30" t="str">
        <f>=HYPERLINK("#'Table 45'!A9", "Table 45")</f>
      </c>
      <c r="C54" s="29" t="s">
        <v>1216</v>
      </c>
      <c r="D54" s="29"/>
      <c r="E54" s="29"/>
      <c r="F54" s="29"/>
      <c r="G54" s="29"/>
      <c r="H54" s="29"/>
      <c r="I54" s="29"/>
      <c r="J54" s="29"/>
      <c r="K54" s="29"/>
      <c r="L54" s="29"/>
      <c r="M54" s="29"/>
      <c r="N54" s="29"/>
      <c r="O54" s="29"/>
      <c r="P54" s="29"/>
    </row>
    <row r="55" ht="11.25" customHeight="1">
      <c r="B55" s="30" t="str">
        <f>=HYPERLINK("#'Table 46'!A9", "Table 46")</f>
      </c>
      <c r="C55" s="29" t="s">
        <v>1221</v>
      </c>
      <c r="D55" s="29"/>
      <c r="E55" s="29"/>
      <c r="F55" s="29"/>
      <c r="G55" s="29"/>
      <c r="H55" s="29"/>
      <c r="I55" s="29"/>
      <c r="J55" s="29"/>
      <c r="K55" s="29"/>
      <c r="L55" s="29"/>
      <c r="M55" s="29"/>
      <c r="N55" s="29"/>
      <c r="O55" s="29"/>
      <c r="P55" s="29"/>
    </row>
    <row r="56" ht="11.25" customHeight="1">
      <c r="B56" s="30" t="str">
        <f>=HYPERLINK("#'Table 47'!A9", "Table 47")</f>
      </c>
      <c r="C56" s="29" t="s">
        <v>1237</v>
      </c>
      <c r="D56" s="29"/>
      <c r="E56" s="29"/>
      <c r="F56" s="29"/>
      <c r="G56" s="29"/>
      <c r="H56" s="29"/>
      <c r="I56" s="29"/>
      <c r="J56" s="29"/>
      <c r="K56" s="29"/>
      <c r="L56" s="29"/>
      <c r="M56" s="29"/>
      <c r="N56" s="29"/>
      <c r="O56" s="29"/>
      <c r="P56" s="29"/>
    </row>
    <row r="57" ht="11.25" customHeight="1">
      <c r="B57" s="30" t="str">
        <f>=HYPERLINK("#'Table 48'!A9", "Table 48")</f>
      </c>
      <c r="C57" s="29" t="s">
        <v>1244</v>
      </c>
      <c r="D57" s="29"/>
      <c r="E57" s="29"/>
      <c r="F57" s="29"/>
      <c r="G57" s="29"/>
      <c r="H57" s="29"/>
      <c r="I57" s="29"/>
      <c r="J57" s="29"/>
      <c r="K57" s="29"/>
      <c r="L57" s="29"/>
      <c r="M57" s="29"/>
      <c r="N57" s="29"/>
      <c r="O57" s="29"/>
      <c r="P57" s="29"/>
    </row>
    <row r="58" ht="11.25" customHeight="1">
      <c r="B58" s="30" t="str">
        <f>=HYPERLINK("#'Table 49'!A9", "Table 49")</f>
      </c>
      <c r="C58" s="29" t="s">
        <v>1246</v>
      </c>
      <c r="D58" s="29"/>
      <c r="E58" s="29"/>
      <c r="F58" s="29"/>
      <c r="G58" s="29"/>
      <c r="H58" s="29"/>
      <c r="I58" s="29"/>
      <c r="J58" s="29"/>
      <c r="K58" s="29"/>
      <c r="L58" s="29"/>
      <c r="M58" s="29"/>
      <c r="N58" s="29"/>
      <c r="O58" s="29"/>
      <c r="P58" s="29"/>
    </row>
    <row r="60">
      <c r="B60" s="10" t="str">
        <f>=HYPERLINK("#'Explanatory Notes'!A5", "Explanatory Notes")</f>
      </c>
    </row>
    <row r="62" ht="15.75" customHeight="1">
      <c r="B62" s="8" t="s">
        <v>16</v>
      </c>
    </row>
    <row r="63" ht="7" customHeight="1"/>
    <row r="64" ht="28.5" customHeight="1">
      <c r="B64" s="11" t="s">
        <v>17</v>
      </c>
    </row>
    <row r="65" ht="7" customHeight="1"/>
    <row r="66" ht="15.75" customHeight="1">
      <c r="B66" s="8" t="s">
        <v>18</v>
      </c>
    </row>
    <row r="67" ht="7" customHeight="1">
      <c r="B67" s="12"/>
    </row>
    <row r="68">
      <c r="B68" s="12" t="s">
        <v>19</v>
      </c>
    </row>
    <row r="69" ht="7" customHeight="1">
      <c r="B69" s="12"/>
    </row>
    <row r="70">
      <c r="B70" s="12" t="s">
        <v>20</v>
      </c>
    </row>
    <row r="71">
      <c r="B71" s="12" t="s">
        <v>21</v>
      </c>
    </row>
    <row r="72">
      <c r="B72" s="12" t="s">
        <v>22</v>
      </c>
    </row>
    <row r="73">
      <c r="B73" s="12" t="s">
        <v>23</v>
      </c>
    </row>
    <row r="74">
      <c r="B74" s="12" t="s">
        <v>24</v>
      </c>
    </row>
    <row r="75">
      <c r="B75" s="12"/>
    </row>
    <row r="76">
      <c r="B76" s="13" t="s">
        <v>25</v>
      </c>
    </row>
    <row r="77">
      <c r="B77" s="12"/>
    </row>
  </sheetData>
  <sheetProtection sheet="1"/>
  <mergeCells count="6">
    <mergeCell ref="B1:E1"/>
    <mergeCell ref="B6:P6"/>
    <mergeCell ref="B8:P8"/>
    <mergeCell ref="B62:P62"/>
    <mergeCell ref="B64:P64"/>
    <mergeCell ref="B66:P66"/>
  </mergeCells>
  <hyperlinks>
    <hyperlink ref="B76" r:id="rId1h"/>
  </hyperlink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26</v>
      </c>
    </row>
    <row r="6" ht="15.95" customHeight="1">
      <c r="A6" s="16" t="s">
        <v>27</v>
      </c>
    </row>
    <row r="7" ht="15" customHeight="1">
      <c r="A7" s="9" t="s">
        <v>25</v>
      </c>
    </row>
    <row r="8">
      <c r="A8" s="23"/>
      <c r="B8" s="23"/>
      <c r="C8" s="23"/>
      <c r="D8" s="23"/>
    </row>
    <row r="9">
      <c r="B9" s="22" t="s">
        <v>28</v>
      </c>
      <c r="C9" s="22"/>
    </row>
    <row r="10">
      <c r="A10" s="25" t="s">
        <v>29</v>
      </c>
      <c r="B10" s="26" t="s">
        <v>30</v>
      </c>
      <c r="C10" s="26" t="s">
        <v>31</v>
      </c>
      <c r="D10" s="26" t="s">
        <v>32</v>
      </c>
    </row>
    <row r="11">
      <c r="A11" s="25" t="s">
        <v>33</v>
      </c>
      <c r="B11" s="25" t="n">
        <v>167358</v>
      </c>
      <c r="C11" s="25" t="n">
        <v>3264</v>
      </c>
      <c r="D11" s="25" t="n">
        <v>170622</v>
      </c>
    </row>
    <row r="12">
      <c r="A12" s="25" t="s">
        <v>34</v>
      </c>
      <c r="B12" s="25" t="n">
        <v>158505</v>
      </c>
      <c r="C12" s="25" t="n">
        <v>3106</v>
      </c>
      <c r="D12" s="25" t="n">
        <v>161611</v>
      </c>
    </row>
    <row r="13">
      <c r="A13" s="25" t="s">
        <v>35</v>
      </c>
      <c r="B13" s="25" t="n">
        <v>143653</v>
      </c>
      <c r="C13" s="25" t="n">
        <v>3017</v>
      </c>
      <c r="D13" s="25" t="n">
        <v>146670</v>
      </c>
    </row>
    <row r="14">
      <c r="A14" s="25" t="s">
        <v>36</v>
      </c>
      <c r="B14" s="25" t="n">
        <v>123958</v>
      </c>
      <c r="C14" s="25" t="n">
        <v>2472</v>
      </c>
      <c r="D14" s="25" t="n">
        <v>126430</v>
      </c>
    </row>
    <row r="15">
      <c r="A15" s="25" t="s">
        <v>37</v>
      </c>
      <c r="B15" s="25" t="n">
        <v>117242</v>
      </c>
      <c r="C15" s="25" t="n">
        <v>3013</v>
      </c>
      <c r="D15" s="25" t="n">
        <v>120255</v>
      </c>
    </row>
    <row r="16">
      <c r="A16" s="25" t="s">
        <v>38</v>
      </c>
      <c r="B16" s="25" t="n">
        <v>105894</v>
      </c>
      <c r="C16" s="25" t="n">
        <v>2813</v>
      </c>
      <c r="D16" s="25" t="n">
        <v>108707</v>
      </c>
    </row>
    <row r="17">
      <c r="A17" s="25" t="s">
        <v>39</v>
      </c>
      <c r="B17" s="25" t="n">
        <v>86917</v>
      </c>
      <c r="C17" s="25" t="n">
        <v>2438</v>
      </c>
      <c r="D17" s="25" t="n">
        <v>89355</v>
      </c>
    </row>
    <row r="18">
      <c r="A18" s="25" t="s">
        <v>40</v>
      </c>
      <c r="B18" s="25" t="n">
        <v>155905</v>
      </c>
      <c r="C18" s="25" t="n">
        <v>2698</v>
      </c>
      <c r="D18" s="25" t="n">
        <v>158603</v>
      </c>
    </row>
    <row r="19">
      <c r="A19" s="25" t="s">
        <v>41</v>
      </c>
      <c r="B19" s="25" t="n">
        <v>117733</v>
      </c>
      <c r="C19" s="25" t="n">
        <v>2265</v>
      </c>
      <c r="D19" s="25" t="n">
        <v>119998</v>
      </c>
    </row>
    <row r="20">
      <c r="A20" s="25" t="s">
        <v>42</v>
      </c>
      <c r="B20" s="25" t="n">
        <v>145216</v>
      </c>
      <c r="C20" s="25" t="n">
        <v>2617</v>
      </c>
      <c r="D20" s="25" t="n">
        <v>147833</v>
      </c>
    </row>
    <row r="21">
      <c r="A21" s="25" t="s">
        <v>43</v>
      </c>
      <c r="B21" s="25" t="n">
        <v>118101</v>
      </c>
      <c r="C21" s="25" t="n">
        <v>2806</v>
      </c>
      <c r="D21" s="25" t="n">
        <v>120907</v>
      </c>
    </row>
    <row r="22">
      <c r="A22" s="25" t="s">
        <v>44</v>
      </c>
      <c r="B22" s="25" t="n">
        <v>115627</v>
      </c>
      <c r="C22" s="25" t="n">
        <v>2343</v>
      </c>
      <c r="D22" s="25" t="n">
        <v>117970</v>
      </c>
    </row>
    <row r="23">
      <c r="A23" s="25" t="s">
        <v>45</v>
      </c>
      <c r="B23" s="25" t="n">
        <v>127842</v>
      </c>
      <c r="C23" s="25" t="n">
        <v>3023</v>
      </c>
      <c r="D23" s="25" t="n">
        <v>130865</v>
      </c>
    </row>
    <row r="24">
      <c r="A24" s="25" t="s">
        <v>46</v>
      </c>
      <c r="B24" s="25" t="n">
        <v>156820</v>
      </c>
      <c r="C24" s="25" t="n">
        <v>2487</v>
      </c>
      <c r="D24" s="25" t="n">
        <v>159307</v>
      </c>
    </row>
    <row r="25">
      <c r="A25" s="25" t="s">
        <v>47</v>
      </c>
      <c r="B25" s="25" t="n">
        <v>135849</v>
      </c>
      <c r="C25" s="25" t="n">
        <v>2644</v>
      </c>
      <c r="D25" s="25" t="n">
        <v>138493</v>
      </c>
    </row>
    <row r="26">
      <c r="A26" s="25" t="s">
        <v>48</v>
      </c>
      <c r="B26" s="25" t="n">
        <v>122605</v>
      </c>
      <c r="C26" s="25" t="n">
        <v>2289</v>
      </c>
      <c r="D26" s="25" t="n">
        <v>124894</v>
      </c>
    </row>
    <row r="27">
      <c r="A27" s="25" t="s">
        <v>49</v>
      </c>
      <c r="B27" s="25" t="n">
        <v>110878</v>
      </c>
      <c r="C27" s="25" t="n">
        <v>2469</v>
      </c>
      <c r="D27" s="25" t="n">
        <v>113347</v>
      </c>
    </row>
    <row r="28">
      <c r="A28" s="25" t="s">
        <v>50</v>
      </c>
      <c r="B28" s="25" t="n">
        <v>149903</v>
      </c>
      <c r="C28" s="25" t="n">
        <v>2400</v>
      </c>
      <c r="D28" s="25" t="n">
        <v>152303</v>
      </c>
    </row>
    <row r="29">
      <c r="A29" s="25" t="s">
        <v>51</v>
      </c>
      <c r="B29" s="25" t="n">
        <v>120652</v>
      </c>
      <c r="C29" s="25" t="n">
        <v>2303</v>
      </c>
      <c r="D29" s="25" t="n">
        <v>122955</v>
      </c>
    </row>
    <row r="30">
      <c r="A30" s="25" t="s">
        <v>52</v>
      </c>
      <c r="B30" s="25" t="n">
        <v>106818</v>
      </c>
      <c r="C30" s="25" t="n">
        <v>2206</v>
      </c>
      <c r="D30" s="25" t="n">
        <v>109024</v>
      </c>
    </row>
    <row r="31">
      <c r="A31" s="25" t="s">
        <v>53</v>
      </c>
      <c r="B31" s="25" t="n">
        <v>112006</v>
      </c>
      <c r="C31" s="25" t="n">
        <v>2422</v>
      </c>
      <c r="D31" s="25" t="n">
        <v>114428</v>
      </c>
    </row>
    <row r="32">
      <c r="A32" s="25" t="s">
        <v>54</v>
      </c>
      <c r="B32" s="25" t="n">
        <v>133358</v>
      </c>
      <c r="C32" s="25" t="n">
        <v>3059</v>
      </c>
      <c r="D32" s="25" t="n">
        <v>136417</v>
      </c>
    </row>
    <row r="33">
      <c r="A33" s="25" t="s">
        <v>55</v>
      </c>
      <c r="B33" s="25" t="n">
        <v>103514</v>
      </c>
      <c r="C33" s="25" t="n">
        <v>2803</v>
      </c>
      <c r="D33" s="25" t="n">
        <v>106317</v>
      </c>
    </row>
    <row r="34">
      <c r="A34" s="25" t="s">
        <v>56</v>
      </c>
      <c r="B34" s="25" t="n">
        <v>125451</v>
      </c>
      <c r="C34" s="25" t="n">
        <v>3341</v>
      </c>
      <c r="D34" s="25" t="n">
        <v>128792</v>
      </c>
    </row>
    <row r="35">
      <c r="A35" s="27" t="s">
        <v>57</v>
      </c>
      <c r="B35" s="27" t="n">
        <v>130975</v>
      </c>
      <c r="C35" s="27" t="n">
        <v>3360</v>
      </c>
      <c r="D35" s="27" t="n">
        <v>134335</v>
      </c>
    </row>
    <row r="36">
      <c r="A36" s="28" t="s">
        <v>58</v>
      </c>
      <c r="B36" s="28"/>
      <c r="C36" s="28"/>
      <c r="D36" s="28"/>
    </row>
    <row r="37">
      <c r="A37" s="28" t="s">
        <v>59</v>
      </c>
      <c r="B37" s="28"/>
      <c r="C37" s="28"/>
      <c r="D37" s="28"/>
    </row>
    <row r="38">
      <c r="A38" s="28" t="s">
        <v>60</v>
      </c>
      <c r="B38" s="28"/>
      <c r="C38" s="28"/>
      <c r="D38" s="28"/>
    </row>
  </sheetData>
  <sheetProtection sheet="1"/>
  <mergeCells count="5">
    <mergeCell ref="B1:E1"/>
    <mergeCell ref="B9:C9"/>
    <mergeCell ref="A36:D36"/>
    <mergeCell ref="A37:D37"/>
    <mergeCell ref="A38:D38"/>
  </mergeCells>
  <hyperlinks>
    <hyperlink ref="A7" r:id="rId1h"/>
  </hyperlinks>
  <pageMargins left="0.7" right="0.7" top="0.75" bottom="0.75" header="0.3" footer="0.3"/>
  <pageSetup paperSize="9" orientation="portrait"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62</v>
      </c>
    </row>
    <row r="6" ht="15.95" customHeight="1">
      <c r="A6" s="16" t="s">
        <v>27</v>
      </c>
    </row>
    <row r="7" ht="15" customHeight="1">
      <c r="A7" s="9" t="s">
        <v>25</v>
      </c>
    </row>
    <row r="8">
      <c r="A8" s="23"/>
      <c r="B8" s="23"/>
      <c r="C8" s="23"/>
      <c r="D8" s="23"/>
      <c r="E8" s="23"/>
    </row>
    <row r="9">
      <c r="B9" s="22" t="s">
        <v>63</v>
      </c>
      <c r="C9" s="22"/>
      <c r="D9" s="22"/>
    </row>
    <row r="10">
      <c r="A10" s="31" t="s">
        <v>29</v>
      </c>
      <c r="B10" s="26" t="s">
        <v>64</v>
      </c>
      <c r="C10" s="26" t="s">
        <v>65</v>
      </c>
      <c r="D10" s="26" t="s">
        <v>66</v>
      </c>
      <c r="E10" s="26" t="s">
        <v>32</v>
      </c>
    </row>
    <row r="11">
      <c r="A11" s="31" t="s">
        <v>33</v>
      </c>
      <c r="B11" s="31" t="n">
        <v>167019</v>
      </c>
      <c r="C11" s="31" t="n">
        <v>339</v>
      </c>
      <c r="D11" s="31" t="n">
        <v>4336</v>
      </c>
      <c r="E11" s="31" t="n">
        <v>167358</v>
      </c>
    </row>
    <row r="12">
      <c r="A12" s="31" t="s">
        <v>34</v>
      </c>
      <c r="B12" s="31" t="n">
        <v>158225</v>
      </c>
      <c r="C12" s="31" t="n">
        <v>280</v>
      </c>
      <c r="D12" s="31" t="n">
        <v>4073</v>
      </c>
      <c r="E12" s="31" t="n">
        <v>158505</v>
      </c>
    </row>
    <row r="13">
      <c r="A13" s="31" t="s">
        <v>35</v>
      </c>
      <c r="B13" s="31" t="n">
        <v>143424</v>
      </c>
      <c r="C13" s="31" t="n">
        <v>229</v>
      </c>
      <c r="D13" s="31" t="n">
        <v>3976</v>
      </c>
      <c r="E13" s="31" t="n">
        <v>143653</v>
      </c>
    </row>
    <row r="14">
      <c r="A14" s="31" t="s">
        <v>36</v>
      </c>
      <c r="B14" s="31" t="n">
        <v>123731</v>
      </c>
      <c r="C14" s="31" t="n">
        <v>227</v>
      </c>
      <c r="D14" s="31" t="n">
        <v>2806</v>
      </c>
      <c r="E14" s="31" t="n">
        <v>123958</v>
      </c>
    </row>
    <row r="15">
      <c r="A15" s="31" t="s">
        <v>37</v>
      </c>
      <c r="B15" s="31" t="n">
        <v>116957</v>
      </c>
      <c r="C15" s="31" t="n">
        <v>285</v>
      </c>
      <c r="D15" s="31" t="n">
        <v>3352</v>
      </c>
      <c r="E15" s="31" t="n">
        <v>117242</v>
      </c>
    </row>
    <row r="16">
      <c r="A16" s="31" t="s">
        <v>38</v>
      </c>
      <c r="B16" s="31" t="n">
        <v>105674</v>
      </c>
      <c r="C16" s="31" t="n">
        <v>220</v>
      </c>
      <c r="D16" s="31" t="n">
        <v>3112</v>
      </c>
      <c r="E16" s="31" t="n">
        <v>105894</v>
      </c>
    </row>
    <row r="17">
      <c r="A17" s="31" t="s">
        <v>39</v>
      </c>
      <c r="B17" s="31" t="n">
        <v>86719</v>
      </c>
      <c r="C17" s="31" t="n">
        <v>198</v>
      </c>
      <c r="D17" s="31" t="n">
        <v>2820</v>
      </c>
      <c r="E17" s="31" t="n">
        <v>86917</v>
      </c>
    </row>
    <row r="18">
      <c r="A18" s="31" t="s">
        <v>40</v>
      </c>
      <c r="B18" s="31" t="n">
        <v>155664</v>
      </c>
      <c r="C18" s="31" t="n">
        <v>241</v>
      </c>
      <c r="D18" s="31" t="n">
        <v>2544</v>
      </c>
      <c r="E18" s="31" t="n">
        <v>155905</v>
      </c>
    </row>
    <row r="19">
      <c r="A19" s="31" t="s">
        <v>41</v>
      </c>
      <c r="B19" s="31" t="n">
        <v>117440</v>
      </c>
      <c r="C19" s="31" t="n">
        <v>293</v>
      </c>
      <c r="D19" s="31" t="n">
        <v>2018</v>
      </c>
      <c r="E19" s="31" t="n">
        <v>117733</v>
      </c>
    </row>
    <row r="20">
      <c r="A20" s="31" t="s">
        <v>42</v>
      </c>
      <c r="B20" s="31" t="n">
        <v>144889</v>
      </c>
      <c r="C20" s="31" t="n">
        <v>327</v>
      </c>
      <c r="D20" s="31" t="n">
        <v>5107</v>
      </c>
      <c r="E20" s="31" t="n">
        <v>145216</v>
      </c>
    </row>
    <row r="21">
      <c r="A21" s="31" t="s">
        <v>43</v>
      </c>
      <c r="B21" s="31" t="n">
        <v>117765</v>
      </c>
      <c r="C21" s="31" t="n">
        <v>336</v>
      </c>
      <c r="D21" s="31" t="n">
        <v>3607</v>
      </c>
      <c r="E21" s="31" t="n">
        <v>118101</v>
      </c>
    </row>
    <row r="22">
      <c r="A22" s="31" t="s">
        <v>44</v>
      </c>
      <c r="B22" s="31" t="n">
        <v>115337</v>
      </c>
      <c r="C22" s="31" t="n">
        <v>290</v>
      </c>
      <c r="D22" s="31" t="n">
        <v>3910</v>
      </c>
      <c r="E22" s="31" t="n">
        <v>115627</v>
      </c>
    </row>
    <row r="23">
      <c r="A23" s="31" t="s">
        <v>45</v>
      </c>
      <c r="B23" s="31" t="n">
        <v>127513</v>
      </c>
      <c r="C23" s="31" t="n">
        <v>329</v>
      </c>
      <c r="D23" s="31" t="n">
        <v>3791</v>
      </c>
      <c r="E23" s="31" t="n">
        <v>127842</v>
      </c>
    </row>
    <row r="24">
      <c r="A24" s="31" t="s">
        <v>46</v>
      </c>
      <c r="B24" s="31" t="n">
        <v>156507</v>
      </c>
      <c r="C24" s="31" t="n">
        <v>313</v>
      </c>
      <c r="D24" s="31" t="n">
        <v>3809</v>
      </c>
      <c r="E24" s="31" t="n">
        <v>156820</v>
      </c>
    </row>
    <row r="25">
      <c r="A25" s="31" t="s">
        <v>47</v>
      </c>
      <c r="B25" s="31" t="n">
        <v>135696</v>
      </c>
      <c r="C25" s="31" t="n">
        <v>153</v>
      </c>
      <c r="D25" s="31" t="n">
        <v>4592</v>
      </c>
      <c r="E25" s="31" t="n">
        <v>135849</v>
      </c>
    </row>
    <row r="26">
      <c r="A26" s="31" t="s">
        <v>48</v>
      </c>
      <c r="B26" s="31" t="n">
        <v>122512</v>
      </c>
      <c r="C26" s="31" t="n">
        <v>93</v>
      </c>
      <c r="D26" s="31" t="n">
        <v>3534</v>
      </c>
      <c r="E26" s="31" t="n">
        <v>122605</v>
      </c>
    </row>
    <row r="27">
      <c r="A27" s="31" t="s">
        <v>49</v>
      </c>
      <c r="B27" s="31" t="n">
        <v>110763</v>
      </c>
      <c r="C27" s="31" t="n">
        <v>115</v>
      </c>
      <c r="D27" s="31" t="n">
        <v>3108</v>
      </c>
      <c r="E27" s="31" t="n">
        <v>110878</v>
      </c>
    </row>
    <row r="28">
      <c r="A28" s="31" t="s">
        <v>50</v>
      </c>
      <c r="B28" s="31" t="n">
        <v>149819</v>
      </c>
      <c r="C28" s="31" t="n">
        <v>84</v>
      </c>
      <c r="D28" s="31" t="n">
        <v>3696</v>
      </c>
      <c r="E28" s="31" t="n">
        <v>149903</v>
      </c>
    </row>
    <row r="29">
      <c r="A29" s="31" t="s">
        <v>51</v>
      </c>
      <c r="B29" s="31" t="n">
        <v>120563</v>
      </c>
      <c r="C29" s="31" t="n">
        <v>89</v>
      </c>
      <c r="D29" s="31" t="n">
        <v>3436</v>
      </c>
      <c r="E29" s="31" t="n">
        <v>120652</v>
      </c>
    </row>
    <row r="30">
      <c r="A30" s="31" t="s">
        <v>52</v>
      </c>
      <c r="B30" s="31" t="n">
        <v>106771</v>
      </c>
      <c r="C30" s="31" t="n">
        <v>47</v>
      </c>
      <c r="D30" s="31" t="n">
        <v>3356</v>
      </c>
      <c r="E30" s="31" t="n">
        <v>106818</v>
      </c>
    </row>
    <row r="31">
      <c r="A31" s="31" t="s">
        <v>53</v>
      </c>
      <c r="B31" s="31" t="n">
        <v>111918</v>
      </c>
      <c r="C31" s="31" t="n">
        <v>88</v>
      </c>
      <c r="D31" s="31" t="n">
        <v>4036</v>
      </c>
      <c r="E31" s="31" t="n">
        <v>112006</v>
      </c>
    </row>
    <row r="32">
      <c r="A32" s="31" t="s">
        <v>54</v>
      </c>
      <c r="B32" s="31" t="n">
        <v>133239</v>
      </c>
      <c r="C32" s="31" t="n">
        <v>119</v>
      </c>
      <c r="D32" s="31" t="n">
        <v>4027</v>
      </c>
      <c r="E32" s="31" t="n">
        <v>133358</v>
      </c>
    </row>
    <row r="33">
      <c r="A33" s="31" t="s">
        <v>55</v>
      </c>
      <c r="B33" s="31" t="n">
        <v>103416</v>
      </c>
      <c r="C33" s="31" t="n">
        <v>98</v>
      </c>
      <c r="D33" s="31" t="n">
        <v>3836</v>
      </c>
      <c r="E33" s="31" t="n">
        <v>103514</v>
      </c>
    </row>
    <row r="34">
      <c r="A34" s="31" t="s">
        <v>56</v>
      </c>
      <c r="B34" s="31" t="n">
        <v>125336</v>
      </c>
      <c r="C34" s="31" t="n">
        <v>115</v>
      </c>
      <c r="D34" s="31" t="n">
        <v>4135</v>
      </c>
      <c r="E34" s="31" t="n">
        <v>125451</v>
      </c>
    </row>
    <row r="35">
      <c r="A35" s="32" t="s">
        <v>57</v>
      </c>
      <c r="B35" s="32" t="n">
        <v>130870</v>
      </c>
      <c r="C35" s="32" t="n">
        <v>105</v>
      </c>
      <c r="D35" s="32" t="n">
        <v>4189</v>
      </c>
      <c r="E35" s="32" t="n">
        <v>130975</v>
      </c>
    </row>
    <row r="36">
      <c r="A36" s="28" t="s">
        <v>58</v>
      </c>
      <c r="B36" s="28"/>
      <c r="C36" s="28"/>
      <c r="D36" s="28"/>
      <c r="E36" s="28"/>
    </row>
    <row r="37">
      <c r="A37" s="28" t="s">
        <v>59</v>
      </c>
      <c r="B37" s="28"/>
      <c r="C37" s="28"/>
      <c r="D37" s="28"/>
      <c r="E37" s="28"/>
    </row>
    <row r="38">
      <c r="A38" s="28" t="s">
        <v>60</v>
      </c>
      <c r="B38" s="28"/>
      <c r="C38" s="28"/>
      <c r="D38" s="28"/>
      <c r="E38" s="28"/>
    </row>
  </sheetData>
  <sheetProtection sheet="1"/>
  <mergeCells count="5">
    <mergeCell ref="B1:E1"/>
    <mergeCell ref="B9:D9"/>
    <mergeCell ref="A36:E36"/>
    <mergeCell ref="A37:E37"/>
    <mergeCell ref="A38:E38"/>
  </mergeCells>
  <hyperlinks>
    <hyperlink ref="A7" r:id="rId1h"/>
  </hyperlinks>
  <pageMargins left="0.7" right="0.7" top="0.75" bottom="0.75" header="0.3" footer="0.3"/>
  <pageSetup paperSize="9" orientation="portrait"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68</v>
      </c>
    </row>
    <row r="6" ht="15.95" customHeight="1">
      <c r="A6" s="16" t="s">
        <v>27</v>
      </c>
    </row>
    <row r="7" ht="15" customHeight="1">
      <c r="A7" s="9" t="s">
        <v>25</v>
      </c>
    </row>
    <row r="8">
      <c r="A8" s="23"/>
      <c r="B8" s="23"/>
      <c r="C8" s="23"/>
      <c r="D8" s="23"/>
      <c r="E8" s="23"/>
      <c r="F8" s="23"/>
      <c r="G8" s="23"/>
      <c r="H8" s="23"/>
      <c r="I8" s="23"/>
    </row>
    <row r="9">
      <c r="B9" s="22" t="s">
        <v>69</v>
      </c>
      <c r="C9" s="22"/>
      <c r="D9" s="22"/>
      <c r="E9" s="22"/>
      <c r="F9" s="22"/>
      <c r="G9" s="22"/>
      <c r="H9" s="22"/>
    </row>
    <row r="10">
      <c r="A10" s="33" t="s">
        <v>29</v>
      </c>
      <c r="B10" s="26" t="s">
        <v>70</v>
      </c>
      <c r="C10" s="26" t="s">
        <v>71</v>
      </c>
      <c r="D10" s="26" t="s">
        <v>72</v>
      </c>
      <c r="E10" s="26" t="s">
        <v>73</v>
      </c>
      <c r="F10" s="26" t="s">
        <v>74</v>
      </c>
      <c r="G10" s="26" t="s">
        <v>75</v>
      </c>
      <c r="H10" s="26" t="s">
        <v>76</v>
      </c>
      <c r="I10" s="26" t="s">
        <v>32</v>
      </c>
    </row>
    <row r="11">
      <c r="A11" s="33" t="s">
        <v>33</v>
      </c>
      <c r="B11" s="33" t="n">
        <v>2341</v>
      </c>
      <c r="C11" s="33" t="n">
        <v>2</v>
      </c>
      <c r="D11" s="33" t="n">
        <v>387</v>
      </c>
      <c r="E11" s="33" t="n">
        <v>434</v>
      </c>
      <c r="F11" s="33" t="n">
        <v>33</v>
      </c>
      <c r="G11" s="33" t="n">
        <v>45</v>
      </c>
      <c r="H11" s="33" t="n">
        <v>24</v>
      </c>
      <c r="I11" s="33" t="n">
        <v>3264</v>
      </c>
    </row>
    <row r="12">
      <c r="A12" s="33" t="s">
        <v>34</v>
      </c>
      <c r="B12" s="33" t="n">
        <v>2116</v>
      </c>
      <c r="C12" s="33" t="n">
        <v>1</v>
      </c>
      <c r="D12" s="33" t="n">
        <v>385</v>
      </c>
      <c r="E12" s="33" t="n">
        <v>492</v>
      </c>
      <c r="F12" s="33" t="n">
        <v>32</v>
      </c>
      <c r="G12" s="33" t="n">
        <v>79</v>
      </c>
      <c r="H12" s="33" t="n">
        <v>2</v>
      </c>
      <c r="I12" s="33" t="n">
        <v>3106</v>
      </c>
    </row>
    <row r="13">
      <c r="A13" s="33" t="s">
        <v>35</v>
      </c>
      <c r="B13" s="33" t="n">
        <v>2088</v>
      </c>
      <c r="C13" s="33" t="n">
        <v>1</v>
      </c>
      <c r="D13" s="33" t="n">
        <v>360</v>
      </c>
      <c r="E13" s="33" t="n">
        <v>452</v>
      </c>
      <c r="F13" s="33" t="n">
        <v>25</v>
      </c>
      <c r="G13" s="33" t="n">
        <v>68</v>
      </c>
      <c r="H13" s="33" t="n">
        <v>24</v>
      </c>
      <c r="I13" s="33" t="n">
        <v>3017</v>
      </c>
    </row>
    <row r="14">
      <c r="A14" s="33" t="s">
        <v>36</v>
      </c>
      <c r="B14" s="33" t="n">
        <v>1595</v>
      </c>
      <c r="C14" s="33" t="n">
        <v>5</v>
      </c>
      <c r="D14" s="33" t="n">
        <v>306</v>
      </c>
      <c r="E14" s="33" t="n">
        <v>402</v>
      </c>
      <c r="F14" s="33" t="n">
        <v>26</v>
      </c>
      <c r="G14" s="33" t="n">
        <v>49</v>
      </c>
      <c r="H14" s="33" t="n">
        <v>94</v>
      </c>
      <c r="I14" s="33" t="n">
        <v>2472</v>
      </c>
    </row>
    <row r="15">
      <c r="A15" s="33" t="s">
        <v>37</v>
      </c>
      <c r="B15" s="33" t="n">
        <v>1823</v>
      </c>
      <c r="C15" s="33" t="n">
        <v>6</v>
      </c>
      <c r="D15" s="33" t="n">
        <v>433</v>
      </c>
      <c r="E15" s="33" t="n">
        <v>520</v>
      </c>
      <c r="F15" s="33" t="n">
        <v>27</v>
      </c>
      <c r="G15" s="33" t="n">
        <v>89</v>
      </c>
      <c r="H15" s="33" t="n">
        <v>121</v>
      </c>
      <c r="I15" s="33" t="n">
        <v>3013</v>
      </c>
    </row>
    <row r="16">
      <c r="A16" s="33" t="s">
        <v>38</v>
      </c>
      <c r="B16" s="33" t="n">
        <v>1519</v>
      </c>
      <c r="C16" s="33" t="n">
        <v>6</v>
      </c>
      <c r="D16" s="33" t="n">
        <v>438</v>
      </c>
      <c r="E16" s="33" t="n">
        <v>510</v>
      </c>
      <c r="F16" s="33" t="n">
        <v>34</v>
      </c>
      <c r="G16" s="33" t="n">
        <v>57</v>
      </c>
      <c r="H16" s="33" t="n">
        <v>255</v>
      </c>
      <c r="I16" s="33" t="n">
        <v>2813</v>
      </c>
    </row>
    <row r="17">
      <c r="A17" s="33" t="s">
        <v>39</v>
      </c>
      <c r="B17" s="33" t="n">
        <v>1693</v>
      </c>
      <c r="C17" s="33" t="n">
        <v>4</v>
      </c>
      <c r="D17" s="33" t="n">
        <v>277</v>
      </c>
      <c r="E17" s="33" t="n">
        <v>351</v>
      </c>
      <c r="F17" s="33" t="n">
        <v>15</v>
      </c>
      <c r="G17" s="33" t="n">
        <v>55</v>
      </c>
      <c r="H17" s="33" t="n">
        <v>47</v>
      </c>
      <c r="I17" s="33" t="n">
        <v>2438</v>
      </c>
    </row>
    <row r="18">
      <c r="A18" s="33" t="s">
        <v>40</v>
      </c>
      <c r="B18" s="33" t="n">
        <v>1808</v>
      </c>
      <c r="C18" s="33" t="n">
        <v>11</v>
      </c>
      <c r="D18" s="33" t="n">
        <v>356</v>
      </c>
      <c r="E18" s="33" t="n">
        <v>373</v>
      </c>
      <c r="F18" s="33" t="n">
        <v>25</v>
      </c>
      <c r="G18" s="33" t="n">
        <v>78</v>
      </c>
      <c r="H18" s="33" t="n">
        <v>58</v>
      </c>
      <c r="I18" s="33" t="n">
        <v>2698</v>
      </c>
    </row>
    <row r="19">
      <c r="A19" s="33" t="s">
        <v>41</v>
      </c>
      <c r="B19" s="33" t="n">
        <v>1299</v>
      </c>
      <c r="C19" s="33" t="n">
        <v>6</v>
      </c>
      <c r="D19" s="33" t="n">
        <v>354</v>
      </c>
      <c r="E19" s="33" t="n">
        <v>444</v>
      </c>
      <c r="F19" s="33" t="n">
        <v>29</v>
      </c>
      <c r="G19" s="33" t="n">
        <v>75</v>
      </c>
      <c r="H19" s="33" t="n">
        <v>64</v>
      </c>
      <c r="I19" s="33" t="n">
        <v>2265</v>
      </c>
    </row>
    <row r="20">
      <c r="A20" s="33" t="s">
        <v>42</v>
      </c>
      <c r="B20" s="33" t="n">
        <v>1574</v>
      </c>
      <c r="C20" s="33" t="n">
        <v>2</v>
      </c>
      <c r="D20" s="33" t="n">
        <v>438</v>
      </c>
      <c r="E20" s="33" t="n">
        <v>452</v>
      </c>
      <c r="F20" s="33" t="n">
        <v>20</v>
      </c>
      <c r="G20" s="33" t="n">
        <v>82</v>
      </c>
      <c r="H20" s="33" t="n">
        <v>51</v>
      </c>
      <c r="I20" s="33" t="n">
        <v>2617</v>
      </c>
    </row>
    <row r="21">
      <c r="A21" s="33" t="s">
        <v>43</v>
      </c>
      <c r="B21" s="33" t="n">
        <v>1701</v>
      </c>
      <c r="C21" s="33" t="n">
        <v>12</v>
      </c>
      <c r="D21" s="33" t="n">
        <v>430</v>
      </c>
      <c r="E21" s="33" t="n">
        <v>503</v>
      </c>
      <c r="F21" s="33" t="n">
        <v>19</v>
      </c>
      <c r="G21" s="33" t="n">
        <v>89</v>
      </c>
      <c r="H21" s="33" t="n">
        <v>64</v>
      </c>
      <c r="I21" s="33" t="n">
        <v>2806</v>
      </c>
    </row>
    <row r="22">
      <c r="A22" s="33" t="s">
        <v>44</v>
      </c>
      <c r="B22" s="33" t="n">
        <v>1590</v>
      </c>
      <c r="C22" s="33" t="n">
        <v>6</v>
      </c>
      <c r="D22" s="33" t="n">
        <v>312</v>
      </c>
      <c r="E22" s="33" t="n">
        <v>283</v>
      </c>
      <c r="F22" s="33" t="n">
        <v>20</v>
      </c>
      <c r="G22" s="33" t="n">
        <v>44</v>
      </c>
      <c r="H22" s="33" t="n">
        <v>94</v>
      </c>
      <c r="I22" s="33" t="n">
        <v>2343</v>
      </c>
    </row>
    <row r="23">
      <c r="A23" s="33" t="s">
        <v>45</v>
      </c>
      <c r="B23" s="33" t="n">
        <v>1894</v>
      </c>
      <c r="C23" s="33" t="n">
        <v>1</v>
      </c>
      <c r="D23" s="33" t="n">
        <v>448</v>
      </c>
      <c r="E23" s="33" t="n">
        <v>475</v>
      </c>
      <c r="F23" s="33" t="n">
        <v>35</v>
      </c>
      <c r="G23" s="33" t="n">
        <v>78</v>
      </c>
      <c r="H23" s="33" t="n">
        <v>93</v>
      </c>
      <c r="I23" s="33" t="n">
        <v>3023</v>
      </c>
    </row>
    <row r="24">
      <c r="A24" s="33" t="s">
        <v>46</v>
      </c>
      <c r="B24" s="33" t="n">
        <v>1544</v>
      </c>
      <c r="C24" s="33" t="n">
        <v>3</v>
      </c>
      <c r="D24" s="33" t="n">
        <v>290</v>
      </c>
      <c r="E24" s="33" t="n">
        <v>398</v>
      </c>
      <c r="F24" s="33" t="n">
        <v>27</v>
      </c>
      <c r="G24" s="33" t="n">
        <v>78</v>
      </c>
      <c r="H24" s="33" t="n">
        <v>150</v>
      </c>
      <c r="I24" s="33" t="n">
        <v>2487</v>
      </c>
    </row>
    <row r="25">
      <c r="A25" s="33" t="s">
        <v>47</v>
      </c>
      <c r="B25" s="33" t="n">
        <v>1743</v>
      </c>
      <c r="C25" s="33" t="n">
        <v>10</v>
      </c>
      <c r="D25" s="33" t="n">
        <v>294</v>
      </c>
      <c r="E25" s="33" t="n">
        <v>324</v>
      </c>
      <c r="F25" s="33" t="n">
        <v>32</v>
      </c>
      <c r="G25" s="33" t="n">
        <v>85</v>
      </c>
      <c r="H25" s="33" t="n">
        <v>166</v>
      </c>
      <c r="I25" s="33" t="n">
        <v>2644</v>
      </c>
    </row>
    <row r="26">
      <c r="A26" s="33" t="s">
        <v>48</v>
      </c>
      <c r="B26" s="33" t="n">
        <v>1509</v>
      </c>
      <c r="C26" s="33" t="n">
        <v>3</v>
      </c>
      <c r="D26" s="33" t="n">
        <v>247</v>
      </c>
      <c r="E26" s="33" t="n">
        <v>285</v>
      </c>
      <c r="F26" s="33" t="n">
        <v>33</v>
      </c>
      <c r="G26" s="33" t="n">
        <v>55</v>
      </c>
      <c r="H26" s="33" t="n">
        <v>160</v>
      </c>
      <c r="I26" s="33" t="n">
        <v>2289</v>
      </c>
    </row>
    <row r="27">
      <c r="A27" s="33" t="s">
        <v>49</v>
      </c>
      <c r="B27" s="33" t="n">
        <v>1366</v>
      </c>
      <c r="C27" s="33" t="n">
        <v>4</v>
      </c>
      <c r="D27" s="33" t="n">
        <v>368</v>
      </c>
      <c r="E27" s="33" t="n">
        <v>367</v>
      </c>
      <c r="F27" s="33" t="n">
        <v>40</v>
      </c>
      <c r="G27" s="33" t="n">
        <v>85</v>
      </c>
      <c r="H27" s="33" t="n">
        <v>243</v>
      </c>
      <c r="I27" s="33" t="n">
        <v>2469</v>
      </c>
    </row>
    <row r="28">
      <c r="A28" s="33" t="s">
        <v>50</v>
      </c>
      <c r="B28" s="33" t="n">
        <v>1516</v>
      </c>
      <c r="C28" s="33" t="n">
        <v>1</v>
      </c>
      <c r="D28" s="33" t="n">
        <v>315</v>
      </c>
      <c r="E28" s="33" t="n">
        <v>337</v>
      </c>
      <c r="F28" s="33" t="n">
        <v>39</v>
      </c>
      <c r="G28" s="33" t="n">
        <v>68</v>
      </c>
      <c r="H28" s="33" t="n">
        <v>125</v>
      </c>
      <c r="I28" s="33" t="n">
        <v>2400</v>
      </c>
    </row>
    <row r="29">
      <c r="A29" s="33" t="s">
        <v>51</v>
      </c>
      <c r="B29" s="33" t="n">
        <v>1441</v>
      </c>
      <c r="C29" s="33" t="n">
        <v>0</v>
      </c>
      <c r="D29" s="33" t="n">
        <v>373</v>
      </c>
      <c r="E29" s="33" t="n">
        <v>342</v>
      </c>
      <c r="F29" s="33" t="n">
        <v>17</v>
      </c>
      <c r="G29" s="33" t="n">
        <v>90</v>
      </c>
      <c r="H29" s="33" t="n">
        <v>40</v>
      </c>
      <c r="I29" s="33" t="n">
        <v>2303</v>
      </c>
    </row>
    <row r="30">
      <c r="A30" s="33" t="s">
        <v>52</v>
      </c>
      <c r="B30" s="33" t="n">
        <v>1444</v>
      </c>
      <c r="C30" s="33" t="n">
        <v>0</v>
      </c>
      <c r="D30" s="33" t="n">
        <v>309</v>
      </c>
      <c r="E30" s="33" t="n">
        <v>318</v>
      </c>
      <c r="F30" s="33" t="n">
        <v>16</v>
      </c>
      <c r="G30" s="33" t="n">
        <v>96</v>
      </c>
      <c r="H30" s="33" t="n">
        <v>23</v>
      </c>
      <c r="I30" s="33" t="n">
        <v>2206</v>
      </c>
    </row>
    <row r="31">
      <c r="A31" s="33" t="s">
        <v>53</v>
      </c>
      <c r="B31" s="33" t="n">
        <v>1624</v>
      </c>
      <c r="C31" s="33" t="n">
        <v>0</v>
      </c>
      <c r="D31" s="33" t="n">
        <v>357</v>
      </c>
      <c r="E31" s="33" t="n">
        <v>324</v>
      </c>
      <c r="F31" s="33" t="n">
        <v>6</v>
      </c>
      <c r="G31" s="33" t="n">
        <v>81</v>
      </c>
      <c r="H31" s="33" t="n">
        <v>30</v>
      </c>
      <c r="I31" s="33" t="n">
        <v>2422</v>
      </c>
    </row>
    <row r="32">
      <c r="A32" s="33" t="s">
        <v>54</v>
      </c>
      <c r="B32" s="33" t="n">
        <v>2017</v>
      </c>
      <c r="C32" s="33" t="n">
        <v>0</v>
      </c>
      <c r="D32" s="33" t="n">
        <v>407</v>
      </c>
      <c r="E32" s="33" t="n">
        <v>495</v>
      </c>
      <c r="F32" s="33" t="n">
        <v>15</v>
      </c>
      <c r="G32" s="33" t="n">
        <v>94</v>
      </c>
      <c r="H32" s="33" t="n">
        <v>31</v>
      </c>
      <c r="I32" s="33" t="n">
        <v>3059</v>
      </c>
    </row>
    <row r="33">
      <c r="A33" s="33" t="s">
        <v>55</v>
      </c>
      <c r="B33" s="33" t="n">
        <v>1669</v>
      </c>
      <c r="C33" s="33" t="n">
        <v>0</v>
      </c>
      <c r="D33" s="33" t="n">
        <v>430</v>
      </c>
      <c r="E33" s="33" t="n">
        <v>463</v>
      </c>
      <c r="F33" s="33" t="n">
        <v>95</v>
      </c>
      <c r="G33" s="33" t="n">
        <v>113</v>
      </c>
      <c r="H33" s="33" t="n">
        <v>33</v>
      </c>
      <c r="I33" s="33" t="n">
        <v>2803</v>
      </c>
    </row>
    <row r="34">
      <c r="A34" s="33" t="s">
        <v>56</v>
      </c>
      <c r="B34" s="33" t="n">
        <v>2264</v>
      </c>
      <c r="C34" s="33" t="n">
        <v>0</v>
      </c>
      <c r="D34" s="33" t="n">
        <v>460</v>
      </c>
      <c r="E34" s="33" t="n">
        <v>477</v>
      </c>
      <c r="F34" s="33" t="n">
        <v>4</v>
      </c>
      <c r="G34" s="33" t="n">
        <v>102</v>
      </c>
      <c r="H34" s="33" t="n">
        <v>34</v>
      </c>
      <c r="I34" s="33" t="n">
        <v>3341</v>
      </c>
    </row>
    <row r="35">
      <c r="A35" s="34" t="s">
        <v>57</v>
      </c>
      <c r="B35" s="34" t="n">
        <v>2196</v>
      </c>
      <c r="C35" s="34" t="n">
        <v>1</v>
      </c>
      <c r="D35" s="34" t="n">
        <v>426</v>
      </c>
      <c r="E35" s="34" t="n">
        <v>526</v>
      </c>
      <c r="F35" s="34" t="n">
        <v>80</v>
      </c>
      <c r="G35" s="34" t="n">
        <v>96</v>
      </c>
      <c r="H35" s="34" t="n">
        <v>36</v>
      </c>
      <c r="I35" s="34" t="n">
        <v>3360</v>
      </c>
    </row>
    <row r="36">
      <c r="A36" s="28" t="s">
        <v>58</v>
      </c>
      <c r="B36" s="28"/>
      <c r="C36" s="28"/>
      <c r="D36" s="28"/>
      <c r="E36" s="28"/>
      <c r="F36" s="28"/>
      <c r="G36" s="28"/>
      <c r="H36" s="28"/>
      <c r="I36" s="28"/>
    </row>
    <row r="37">
      <c r="A37" s="28" t="s">
        <v>77</v>
      </c>
      <c r="B37" s="28"/>
      <c r="C37" s="28"/>
      <c r="D37" s="28"/>
      <c r="E37" s="28"/>
      <c r="F37" s="28"/>
      <c r="G37" s="28"/>
      <c r="H37" s="28"/>
      <c r="I37" s="28"/>
    </row>
    <row r="38">
      <c r="A38" s="28" t="s">
        <v>78</v>
      </c>
      <c r="B38" s="28"/>
      <c r="C38" s="28"/>
      <c r="D38" s="28"/>
      <c r="E38" s="28"/>
      <c r="F38" s="28"/>
      <c r="G38" s="28"/>
      <c r="H38" s="28"/>
      <c r="I38" s="28"/>
    </row>
    <row r="39">
      <c r="A39" s="28" t="s">
        <v>60</v>
      </c>
      <c r="B39" s="28"/>
      <c r="C39" s="28"/>
      <c r="D39" s="28"/>
      <c r="E39" s="28"/>
      <c r="F39" s="28"/>
      <c r="G39" s="28"/>
      <c r="H39" s="28"/>
      <c r="I39" s="28"/>
    </row>
  </sheetData>
  <sheetProtection sheet="1"/>
  <mergeCells count="6">
    <mergeCell ref="B1:E1"/>
    <mergeCell ref="B9:H9"/>
    <mergeCell ref="A36:I36"/>
    <mergeCell ref="A37:I37"/>
    <mergeCell ref="A38:I38"/>
    <mergeCell ref="A39:I39"/>
  </mergeCells>
  <hyperlinks>
    <hyperlink ref="A7" r:id="rId1h"/>
  </hyperlinks>
  <pageMargins left="0.7" right="0.7" top="0.75" bottom="0.75" header="0.3" footer="0.3"/>
  <pageSetup paperSize="9" orientation="portrait"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80</v>
      </c>
    </row>
    <row r="6" ht="15.95" customHeight="1">
      <c r="A6" s="16" t="s">
        <v>27</v>
      </c>
    </row>
    <row r="7" ht="15" customHeight="1">
      <c r="A7" s="9" t="s">
        <v>25</v>
      </c>
    </row>
    <row r="9">
      <c r="A9" s="23"/>
      <c r="B9" s="23"/>
      <c r="C9" s="23"/>
      <c r="D9" s="23"/>
      <c r="E9" s="23"/>
      <c r="F9" s="23"/>
      <c r="G9" s="23"/>
      <c r="H9" s="23"/>
    </row>
    <row r="10">
      <c r="A10" s="35" t="s">
        <v>29</v>
      </c>
      <c r="B10" s="26" t="s">
        <v>81</v>
      </c>
      <c r="C10" s="26" t="s">
        <v>82</v>
      </c>
      <c r="D10" s="26" t="s">
        <v>83</v>
      </c>
      <c r="E10" s="26" t="s">
        <v>84</v>
      </c>
      <c r="F10" s="26" t="s">
        <v>85</v>
      </c>
      <c r="G10" s="26" t="s">
        <v>86</v>
      </c>
      <c r="H10" s="26" t="s">
        <v>32</v>
      </c>
    </row>
    <row r="11">
      <c r="A11" s="35" t="s">
        <v>33</v>
      </c>
      <c r="B11" s="35" t="n">
        <v>120022</v>
      </c>
      <c r="C11" s="35" t="n">
        <v>20384</v>
      </c>
      <c r="D11" s="35" t="n">
        <v>3837</v>
      </c>
      <c r="E11" s="35" t="n">
        <v>1369</v>
      </c>
      <c r="F11" s="35" t="n">
        <v>196</v>
      </c>
      <c r="G11" s="35" t="n">
        <v>5269</v>
      </c>
      <c r="H11" s="35" t="n">
        <v>151077</v>
      </c>
    </row>
    <row r="12">
      <c r="A12" s="35" t="s">
        <v>34</v>
      </c>
      <c r="B12" s="35" t="n">
        <v>110318</v>
      </c>
      <c r="C12" s="35" t="n">
        <v>21354</v>
      </c>
      <c r="D12" s="35" t="n">
        <v>4192</v>
      </c>
      <c r="E12" s="35" t="n">
        <v>1587</v>
      </c>
      <c r="F12" s="35" t="n">
        <v>210</v>
      </c>
      <c r="G12" s="35" t="n">
        <v>4398</v>
      </c>
      <c r="H12" s="35" t="n">
        <v>142059</v>
      </c>
    </row>
    <row r="13">
      <c r="A13" s="35" t="s">
        <v>35</v>
      </c>
      <c r="B13" s="35" t="n">
        <v>96011</v>
      </c>
      <c r="C13" s="35" t="n">
        <v>23046</v>
      </c>
      <c r="D13" s="35" t="n">
        <v>3267</v>
      </c>
      <c r="E13" s="35" t="n">
        <v>1295</v>
      </c>
      <c r="F13" s="35" t="n">
        <v>277</v>
      </c>
      <c r="G13" s="35" t="n">
        <v>4765</v>
      </c>
      <c r="H13" s="35" t="n">
        <v>128661</v>
      </c>
    </row>
    <row r="14">
      <c r="A14" s="35" t="s">
        <v>36</v>
      </c>
      <c r="B14" s="35" t="n">
        <v>77471</v>
      </c>
      <c r="C14" s="35" t="n">
        <v>22690</v>
      </c>
      <c r="D14" s="35" t="n">
        <v>3233</v>
      </c>
      <c r="E14" s="35" t="n">
        <v>1308</v>
      </c>
      <c r="F14" s="35" t="n">
        <v>260</v>
      </c>
      <c r="G14" s="35" t="n">
        <v>4648</v>
      </c>
      <c r="H14" s="35" t="n">
        <v>109610</v>
      </c>
    </row>
    <row r="15">
      <c r="A15" s="35" t="s">
        <v>37</v>
      </c>
      <c r="B15" s="35" t="n">
        <v>69948</v>
      </c>
      <c r="C15" s="35" t="n">
        <v>18516</v>
      </c>
      <c r="D15" s="35" t="n">
        <v>2700</v>
      </c>
      <c r="E15" s="35" t="n">
        <v>1409</v>
      </c>
      <c r="F15" s="35" t="n">
        <v>295</v>
      </c>
      <c r="G15" s="35" t="n">
        <v>6549</v>
      </c>
      <c r="H15" s="35" t="n">
        <v>99417</v>
      </c>
    </row>
    <row r="16">
      <c r="A16" s="35" t="s">
        <v>38</v>
      </c>
      <c r="B16" s="35" t="n">
        <v>62622</v>
      </c>
      <c r="C16" s="35" t="n">
        <v>18130</v>
      </c>
      <c r="D16" s="35" t="n">
        <v>2445</v>
      </c>
      <c r="E16" s="35" t="n">
        <v>1304</v>
      </c>
      <c r="F16" s="35" t="n">
        <v>201</v>
      </c>
      <c r="G16" s="35" t="n">
        <v>4926</v>
      </c>
      <c r="H16" s="35" t="n">
        <v>89628</v>
      </c>
    </row>
    <row r="17">
      <c r="A17" s="35" t="s">
        <v>39</v>
      </c>
      <c r="B17" s="35" t="n">
        <v>52068</v>
      </c>
      <c r="C17" s="35" t="n">
        <v>12532</v>
      </c>
      <c r="D17" s="35" t="n">
        <v>3269</v>
      </c>
      <c r="E17" s="35" t="n">
        <v>1045</v>
      </c>
      <c r="F17" s="35" t="n">
        <v>306</v>
      </c>
      <c r="G17" s="35" t="n">
        <v>5078</v>
      </c>
      <c r="H17" s="35" t="n">
        <v>74298</v>
      </c>
    </row>
    <row r="18">
      <c r="A18" s="35" t="s">
        <v>40</v>
      </c>
      <c r="B18" s="35" t="n">
        <v>104181</v>
      </c>
      <c r="C18" s="35" t="n">
        <v>28060</v>
      </c>
      <c r="D18" s="35" t="n">
        <v>3272</v>
      </c>
      <c r="E18" s="35" t="n">
        <v>1147</v>
      </c>
      <c r="F18" s="35" t="n">
        <v>176</v>
      </c>
      <c r="G18" s="35" t="n">
        <v>4578</v>
      </c>
      <c r="H18" s="35" t="n">
        <v>141414</v>
      </c>
    </row>
    <row r="19">
      <c r="A19" s="35" t="s">
        <v>41</v>
      </c>
      <c r="B19" s="35" t="n">
        <v>76383</v>
      </c>
      <c r="C19" s="35" t="n">
        <v>15943</v>
      </c>
      <c r="D19" s="35" t="n">
        <v>2864</v>
      </c>
      <c r="E19" s="35" t="n">
        <v>986</v>
      </c>
      <c r="F19" s="35" t="n">
        <v>134</v>
      </c>
      <c r="G19" s="35" t="n">
        <v>5713</v>
      </c>
      <c r="H19" s="35" t="n">
        <v>102023</v>
      </c>
    </row>
    <row r="20">
      <c r="A20" s="35" t="s">
        <v>42</v>
      </c>
      <c r="B20" s="35" t="n">
        <v>91920</v>
      </c>
      <c r="C20" s="35" t="n">
        <v>23368</v>
      </c>
      <c r="D20" s="35" t="n">
        <v>6483</v>
      </c>
      <c r="E20" s="35" t="n">
        <v>1777</v>
      </c>
      <c r="F20" s="35" t="n">
        <v>255</v>
      </c>
      <c r="G20" s="35" t="n">
        <v>4566</v>
      </c>
      <c r="H20" s="35" t="n">
        <v>128369</v>
      </c>
    </row>
    <row r="21">
      <c r="A21" s="35" t="s">
        <v>43</v>
      </c>
      <c r="B21" s="35" t="n">
        <v>70527</v>
      </c>
      <c r="C21" s="35" t="n">
        <v>21297</v>
      </c>
      <c r="D21" s="35" t="n">
        <v>3705</v>
      </c>
      <c r="E21" s="35" t="n">
        <v>1453</v>
      </c>
      <c r="F21" s="35" t="n">
        <v>298</v>
      </c>
      <c r="G21" s="35" t="n">
        <v>4843</v>
      </c>
      <c r="H21" s="35" t="n">
        <v>102123</v>
      </c>
    </row>
    <row r="22">
      <c r="A22" s="35" t="s">
        <v>44</v>
      </c>
      <c r="B22" s="35" t="n">
        <v>71271</v>
      </c>
      <c r="C22" s="35" t="n">
        <v>19361</v>
      </c>
      <c r="D22" s="35" t="n">
        <v>3651</v>
      </c>
      <c r="E22" s="35" t="n">
        <v>1357</v>
      </c>
      <c r="F22" s="35" t="n">
        <v>465</v>
      </c>
      <c r="G22" s="35" t="n">
        <v>4837</v>
      </c>
      <c r="H22" s="35" t="n">
        <v>100942</v>
      </c>
    </row>
    <row r="23">
      <c r="A23" s="35" t="s">
        <v>45</v>
      </c>
      <c r="B23" s="35" t="n">
        <v>77392</v>
      </c>
      <c r="C23" s="35" t="n">
        <v>22482</v>
      </c>
      <c r="D23" s="35" t="n">
        <v>4859</v>
      </c>
      <c r="E23" s="35" t="n">
        <v>1255</v>
      </c>
      <c r="F23" s="35" t="n">
        <v>1101</v>
      </c>
      <c r="G23" s="35" t="n">
        <v>4469</v>
      </c>
      <c r="H23" s="35" t="n">
        <v>111558</v>
      </c>
    </row>
    <row r="24">
      <c r="A24" s="35" t="s">
        <v>46</v>
      </c>
      <c r="B24" s="35" t="n">
        <v>104436</v>
      </c>
      <c r="C24" s="35" t="n">
        <v>26522</v>
      </c>
      <c r="D24" s="35" t="n">
        <v>4131</v>
      </c>
      <c r="E24" s="35" t="n">
        <v>1250</v>
      </c>
      <c r="F24" s="35" t="n">
        <v>993</v>
      </c>
      <c r="G24" s="35" t="n">
        <v>4114</v>
      </c>
      <c r="H24" s="35" t="n">
        <v>141446</v>
      </c>
    </row>
    <row r="25">
      <c r="A25" s="35" t="s">
        <v>47</v>
      </c>
      <c r="B25" s="35" t="n">
        <v>85085</v>
      </c>
      <c r="C25" s="35" t="n">
        <v>24689</v>
      </c>
      <c r="D25" s="35" t="n">
        <v>4179</v>
      </c>
      <c r="E25" s="35" t="n">
        <v>1362</v>
      </c>
      <c r="F25" s="35" t="n">
        <v>1117</v>
      </c>
      <c r="G25" s="35" t="n">
        <v>4178</v>
      </c>
      <c r="H25" s="35" t="n">
        <v>120610</v>
      </c>
    </row>
    <row r="26">
      <c r="A26" s="35" t="s">
        <v>48</v>
      </c>
      <c r="B26" s="35" t="n">
        <v>76830</v>
      </c>
      <c r="C26" s="35" t="n">
        <v>22802</v>
      </c>
      <c r="D26" s="35" t="n">
        <v>3126</v>
      </c>
      <c r="E26" s="35" t="n">
        <v>970</v>
      </c>
      <c r="F26" s="35" t="n">
        <v>759</v>
      </c>
      <c r="G26" s="35" t="n">
        <v>4413</v>
      </c>
      <c r="H26" s="35" t="n">
        <v>108900</v>
      </c>
    </row>
    <row r="27">
      <c r="A27" s="35" t="s">
        <v>49</v>
      </c>
      <c r="B27" s="35" t="n">
        <v>64571</v>
      </c>
      <c r="C27" s="35" t="n">
        <v>21853</v>
      </c>
      <c r="D27" s="35" t="n">
        <v>3717</v>
      </c>
      <c r="E27" s="35" t="n">
        <v>1163</v>
      </c>
      <c r="F27" s="35" t="n">
        <v>919</v>
      </c>
      <c r="G27" s="35" t="n">
        <v>4549</v>
      </c>
      <c r="H27" s="35" t="n">
        <v>96772</v>
      </c>
    </row>
    <row r="28">
      <c r="A28" s="35" t="s">
        <v>50</v>
      </c>
      <c r="B28" s="35" t="n">
        <v>106145</v>
      </c>
      <c r="C28" s="35" t="n">
        <v>21176</v>
      </c>
      <c r="D28" s="35" t="n">
        <v>3432</v>
      </c>
      <c r="E28" s="35" t="n">
        <v>1019</v>
      </c>
      <c r="F28" s="35" t="n">
        <v>664</v>
      </c>
      <c r="G28" s="35" t="n">
        <v>3876</v>
      </c>
      <c r="H28" s="35" t="n">
        <v>136312</v>
      </c>
    </row>
    <row r="29">
      <c r="A29" s="35" t="s">
        <v>51</v>
      </c>
      <c r="B29" s="35" t="n">
        <v>76407</v>
      </c>
      <c r="C29" s="35" t="n">
        <v>16665</v>
      </c>
      <c r="D29" s="35" t="n">
        <v>5910</v>
      </c>
      <c r="E29" s="35" t="n">
        <v>2942</v>
      </c>
      <c r="F29" s="35" t="n">
        <v>367</v>
      </c>
      <c r="G29" s="35" t="n">
        <v>5416</v>
      </c>
      <c r="H29" s="35" t="n">
        <v>107707</v>
      </c>
    </row>
    <row r="30">
      <c r="A30" s="35" t="s">
        <v>52</v>
      </c>
      <c r="B30" s="35" t="n">
        <v>66612</v>
      </c>
      <c r="C30" s="35" t="n">
        <v>16831</v>
      </c>
      <c r="D30" s="35" t="n">
        <v>3310</v>
      </c>
      <c r="E30" s="35" t="n">
        <v>1326</v>
      </c>
      <c r="F30" s="35" t="n">
        <v>268</v>
      </c>
      <c r="G30" s="35" t="n">
        <v>5947</v>
      </c>
      <c r="H30" s="35" t="n">
        <v>94294</v>
      </c>
    </row>
    <row r="31">
      <c r="A31" s="35" t="s">
        <v>53</v>
      </c>
      <c r="B31" s="35" t="n">
        <v>70108</v>
      </c>
      <c r="C31" s="35" t="n">
        <v>16892</v>
      </c>
      <c r="D31" s="35" t="n">
        <v>3619</v>
      </c>
      <c r="E31" s="35" t="n">
        <v>1438</v>
      </c>
      <c r="F31" s="35" t="n">
        <v>374</v>
      </c>
      <c r="G31" s="35" t="n">
        <v>4655</v>
      </c>
      <c r="H31" s="35" t="n">
        <v>97086</v>
      </c>
    </row>
    <row r="32">
      <c r="A32" s="35" t="s">
        <v>54</v>
      </c>
      <c r="B32" s="35" t="n">
        <v>83586</v>
      </c>
      <c r="C32" s="35" t="n">
        <v>20156</v>
      </c>
      <c r="D32" s="35" t="n">
        <v>4817</v>
      </c>
      <c r="E32" s="35" t="n">
        <v>1888</v>
      </c>
      <c r="F32" s="35" t="n">
        <v>864</v>
      </c>
      <c r="G32" s="35" t="n">
        <v>5996</v>
      </c>
      <c r="H32" s="35" t="n">
        <v>117307</v>
      </c>
    </row>
    <row r="33">
      <c r="A33" s="35" t="s">
        <v>55</v>
      </c>
      <c r="B33" s="35" t="n">
        <v>61087</v>
      </c>
      <c r="C33" s="35" t="n">
        <v>18399</v>
      </c>
      <c r="D33" s="35" t="n">
        <v>3366</v>
      </c>
      <c r="E33" s="35" t="n">
        <v>1570</v>
      </c>
      <c r="F33" s="35" t="n">
        <v>522</v>
      </c>
      <c r="G33" s="35" t="n">
        <v>4032</v>
      </c>
      <c r="H33" s="35" t="n">
        <v>88976</v>
      </c>
    </row>
    <row r="34">
      <c r="A34" s="35" t="s">
        <v>56</v>
      </c>
      <c r="B34" s="35" t="n">
        <v>79804</v>
      </c>
      <c r="C34" s="35" t="n">
        <v>19572</v>
      </c>
      <c r="D34" s="35" t="n">
        <v>4197</v>
      </c>
      <c r="E34" s="35" t="n">
        <v>2165</v>
      </c>
      <c r="F34" s="35" t="n">
        <v>626</v>
      </c>
      <c r="G34" s="35" t="n">
        <v>4212</v>
      </c>
      <c r="H34" s="35" t="n">
        <v>110576</v>
      </c>
    </row>
    <row r="35">
      <c r="A35" s="36" t="s">
        <v>57</v>
      </c>
      <c r="B35" s="36" t="n">
        <v>80669</v>
      </c>
      <c r="C35" s="36" t="n">
        <v>22662</v>
      </c>
      <c r="D35" s="36" t="n">
        <v>4419</v>
      </c>
      <c r="E35" s="36" t="n">
        <v>2110</v>
      </c>
      <c r="F35" s="36" t="n">
        <v>740</v>
      </c>
      <c r="G35" s="36" t="n">
        <v>5062</v>
      </c>
      <c r="H35" s="36" t="n">
        <v>115662</v>
      </c>
    </row>
    <row r="36">
      <c r="A36" s="28" t="s">
        <v>58</v>
      </c>
      <c r="B36" s="28"/>
      <c r="C36" s="28"/>
      <c r="D36" s="28"/>
      <c r="E36" s="28"/>
      <c r="F36" s="28"/>
      <c r="G36" s="28"/>
      <c r="H36" s="28"/>
    </row>
    <row r="37">
      <c r="A37" s="28" t="s">
        <v>59</v>
      </c>
      <c r="B37" s="28"/>
      <c r="C37" s="28"/>
      <c r="D37" s="28"/>
      <c r="E37" s="28"/>
      <c r="F37" s="28"/>
      <c r="G37" s="28"/>
      <c r="H37" s="28"/>
    </row>
    <row r="38">
      <c r="A38" s="28" t="s">
        <v>60</v>
      </c>
      <c r="B38" s="28"/>
      <c r="C38" s="28"/>
      <c r="D38" s="28"/>
      <c r="E38" s="28"/>
      <c r="F38" s="28"/>
      <c r="G38" s="28"/>
      <c r="H38" s="28"/>
    </row>
  </sheetData>
  <sheetProtection sheet="1"/>
  <mergeCells count="4">
    <mergeCell ref="B1:E1"/>
    <mergeCell ref="A36:H36"/>
    <mergeCell ref="A37:H37"/>
    <mergeCell ref="A38:H38"/>
  </mergeCells>
  <hyperlinks>
    <hyperlink ref="A7" r:id="rId1h"/>
  </hyperlinks>
  <pageMargins left="0.7" right="0.7" top="0.75" bottom="0.75" header="0.3" footer="0.3"/>
  <pageSetup paperSize="9" orientation="portrait"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88</v>
      </c>
    </row>
    <row r="6" ht="15.95" customHeight="1">
      <c r="A6" s="16" t="s">
        <v>27</v>
      </c>
    </row>
    <row r="7" ht="15" customHeight="1">
      <c r="A7" s="9" t="s">
        <v>25</v>
      </c>
    </row>
    <row r="9">
      <c r="A9" s="23"/>
      <c r="B9" s="23"/>
      <c r="C9" s="23"/>
      <c r="D9" s="23"/>
      <c r="E9" s="23"/>
      <c r="F9" s="23"/>
    </row>
    <row r="10">
      <c r="A10" s="37" t="s">
        <v>29</v>
      </c>
      <c r="B10" s="26" t="s">
        <v>89</v>
      </c>
      <c r="C10" s="26" t="s">
        <v>90</v>
      </c>
      <c r="D10" s="26" t="s">
        <v>91</v>
      </c>
      <c r="E10" s="26" t="s">
        <v>92</v>
      </c>
      <c r="F10" s="26" t="s">
        <v>32</v>
      </c>
    </row>
    <row r="11">
      <c r="A11" s="37" t="s">
        <v>33</v>
      </c>
      <c r="B11" s="37" t="n">
        <v>3092</v>
      </c>
      <c r="C11" s="37" t="n">
        <v>11263</v>
      </c>
      <c r="D11" s="37" t="n">
        <v>703</v>
      </c>
      <c r="E11" s="37" t="n">
        <v>1223</v>
      </c>
      <c r="F11" s="37" t="n">
        <v>16281</v>
      </c>
    </row>
    <row r="12">
      <c r="A12" s="37" t="s">
        <v>34</v>
      </c>
      <c r="B12" s="37" t="n">
        <v>3558</v>
      </c>
      <c r="C12" s="37" t="n">
        <v>10765</v>
      </c>
      <c r="D12" s="37" t="n">
        <v>771</v>
      </c>
      <c r="E12" s="37" t="n">
        <v>1352</v>
      </c>
      <c r="F12" s="37" t="n">
        <v>16446</v>
      </c>
    </row>
    <row r="13">
      <c r="A13" s="37" t="s">
        <v>35</v>
      </c>
      <c r="B13" s="37" t="n">
        <v>2586</v>
      </c>
      <c r="C13" s="37" t="n">
        <v>10564</v>
      </c>
      <c r="D13" s="37" t="n">
        <v>694</v>
      </c>
      <c r="E13" s="37" t="n">
        <v>1148</v>
      </c>
      <c r="F13" s="37" t="n">
        <v>14992</v>
      </c>
    </row>
    <row r="14">
      <c r="A14" s="37" t="s">
        <v>36</v>
      </c>
      <c r="B14" s="37" t="n">
        <v>2988</v>
      </c>
      <c r="C14" s="37" t="n">
        <v>9690</v>
      </c>
      <c r="D14" s="37" t="n">
        <v>664</v>
      </c>
      <c r="E14" s="37" t="n">
        <v>1006</v>
      </c>
      <c r="F14" s="37" t="n">
        <v>14348</v>
      </c>
    </row>
    <row r="15">
      <c r="A15" s="37" t="s">
        <v>37</v>
      </c>
      <c r="B15" s="37" t="n">
        <v>3926</v>
      </c>
      <c r="C15" s="37" t="n">
        <v>11830</v>
      </c>
      <c r="D15" s="37" t="n">
        <v>731</v>
      </c>
      <c r="E15" s="37" t="n">
        <v>1338</v>
      </c>
      <c r="F15" s="37" t="n">
        <v>17825</v>
      </c>
    </row>
    <row r="16">
      <c r="A16" s="37" t="s">
        <v>38</v>
      </c>
      <c r="B16" s="37" t="n">
        <v>3838</v>
      </c>
      <c r="C16" s="37" t="n">
        <v>10663</v>
      </c>
      <c r="D16" s="37" t="n">
        <v>529</v>
      </c>
      <c r="E16" s="37" t="n">
        <v>1236</v>
      </c>
      <c r="F16" s="37" t="n">
        <v>16266</v>
      </c>
    </row>
    <row r="17">
      <c r="A17" s="37" t="s">
        <v>39</v>
      </c>
      <c r="B17" s="37" t="n">
        <v>3022</v>
      </c>
      <c r="C17" s="37" t="n">
        <v>8322</v>
      </c>
      <c r="D17" s="37" t="n">
        <v>401</v>
      </c>
      <c r="E17" s="37" t="n">
        <v>874</v>
      </c>
      <c r="F17" s="37" t="n">
        <v>12619</v>
      </c>
    </row>
    <row r="18">
      <c r="A18" s="37" t="s">
        <v>40</v>
      </c>
      <c r="B18" s="37" t="n">
        <v>3498</v>
      </c>
      <c r="C18" s="37" t="n">
        <v>9505</v>
      </c>
      <c r="D18" s="37" t="n">
        <v>599</v>
      </c>
      <c r="E18" s="37" t="n">
        <v>889</v>
      </c>
      <c r="F18" s="37" t="n">
        <v>14491</v>
      </c>
    </row>
    <row r="19">
      <c r="A19" s="37" t="s">
        <v>41</v>
      </c>
      <c r="B19" s="37" t="n">
        <v>3507</v>
      </c>
      <c r="C19" s="37" t="n">
        <v>10351</v>
      </c>
      <c r="D19" s="37" t="n">
        <v>682</v>
      </c>
      <c r="E19" s="37" t="n">
        <v>1170</v>
      </c>
      <c r="F19" s="37" t="n">
        <v>15710</v>
      </c>
    </row>
    <row r="20">
      <c r="A20" s="37" t="s">
        <v>42</v>
      </c>
      <c r="B20" s="37" t="n">
        <v>3285</v>
      </c>
      <c r="C20" s="37" t="n">
        <v>11352</v>
      </c>
      <c r="D20" s="37" t="n">
        <v>716</v>
      </c>
      <c r="E20" s="37" t="n">
        <v>1494</v>
      </c>
      <c r="F20" s="37" t="n">
        <v>16847</v>
      </c>
    </row>
    <row r="21">
      <c r="A21" s="37" t="s">
        <v>43</v>
      </c>
      <c r="B21" s="37" t="n">
        <v>3582</v>
      </c>
      <c r="C21" s="37" t="n">
        <v>10338</v>
      </c>
      <c r="D21" s="37" t="n">
        <v>619</v>
      </c>
      <c r="E21" s="37" t="n">
        <v>1439</v>
      </c>
      <c r="F21" s="37" t="n">
        <v>15978</v>
      </c>
    </row>
    <row r="22">
      <c r="A22" s="37" t="s">
        <v>44</v>
      </c>
      <c r="B22" s="37" t="n">
        <v>3193</v>
      </c>
      <c r="C22" s="37" t="n">
        <v>9610</v>
      </c>
      <c r="D22" s="37" t="n">
        <v>642</v>
      </c>
      <c r="E22" s="37" t="n">
        <v>1240</v>
      </c>
      <c r="F22" s="37" t="n">
        <v>14685</v>
      </c>
    </row>
    <row r="23">
      <c r="A23" s="37" t="s">
        <v>45</v>
      </c>
      <c r="B23" s="37" t="n">
        <v>3109</v>
      </c>
      <c r="C23" s="37" t="n">
        <v>11078</v>
      </c>
      <c r="D23" s="37" t="n">
        <v>717</v>
      </c>
      <c r="E23" s="37" t="n">
        <v>1380</v>
      </c>
      <c r="F23" s="37" t="n">
        <v>16284</v>
      </c>
    </row>
    <row r="24">
      <c r="A24" s="37" t="s">
        <v>46</v>
      </c>
      <c r="B24" s="37" t="n">
        <v>2997</v>
      </c>
      <c r="C24" s="37" t="n">
        <v>10438</v>
      </c>
      <c r="D24" s="37" t="n">
        <v>623</v>
      </c>
      <c r="E24" s="37" t="n">
        <v>1316</v>
      </c>
      <c r="F24" s="37" t="n">
        <v>15374</v>
      </c>
    </row>
    <row r="25">
      <c r="A25" s="37" t="s">
        <v>47</v>
      </c>
      <c r="B25" s="37" t="n">
        <v>3155</v>
      </c>
      <c r="C25" s="37" t="n">
        <v>10296</v>
      </c>
      <c r="D25" s="37" t="n">
        <v>584</v>
      </c>
      <c r="E25" s="37" t="n">
        <v>1204</v>
      </c>
      <c r="F25" s="37" t="n">
        <v>15239</v>
      </c>
    </row>
    <row r="26">
      <c r="A26" s="37" t="s">
        <v>48</v>
      </c>
      <c r="B26" s="37" t="n">
        <v>3059</v>
      </c>
      <c r="C26" s="37" t="n">
        <v>8976</v>
      </c>
      <c r="D26" s="37" t="n">
        <v>507</v>
      </c>
      <c r="E26" s="37" t="n">
        <v>1163</v>
      </c>
      <c r="F26" s="37" t="n">
        <v>13705</v>
      </c>
    </row>
    <row r="27">
      <c r="A27" s="37" t="s">
        <v>49</v>
      </c>
      <c r="B27" s="37" t="n">
        <v>2682</v>
      </c>
      <c r="C27" s="37" t="n">
        <v>9311</v>
      </c>
      <c r="D27" s="37" t="n">
        <v>653</v>
      </c>
      <c r="E27" s="37" t="n">
        <v>1460</v>
      </c>
      <c r="F27" s="37" t="n">
        <v>14106</v>
      </c>
    </row>
    <row r="28">
      <c r="A28" s="37" t="s">
        <v>50</v>
      </c>
      <c r="B28" s="37" t="n">
        <v>2830</v>
      </c>
      <c r="C28" s="37" t="n">
        <v>9057</v>
      </c>
      <c r="D28" s="37" t="n">
        <v>473</v>
      </c>
      <c r="E28" s="37" t="n">
        <v>1231</v>
      </c>
      <c r="F28" s="37" t="n">
        <v>13591</v>
      </c>
    </row>
    <row r="29">
      <c r="A29" s="37" t="s">
        <v>51</v>
      </c>
      <c r="B29" s="37" t="n">
        <v>3529</v>
      </c>
      <c r="C29" s="37" t="n">
        <v>8131</v>
      </c>
      <c r="D29" s="37" t="n">
        <v>334</v>
      </c>
      <c r="E29" s="37" t="n">
        <v>951</v>
      </c>
      <c r="F29" s="37" t="n">
        <v>12945</v>
      </c>
    </row>
    <row r="30">
      <c r="A30" s="37" t="s">
        <v>52</v>
      </c>
      <c r="B30" s="37" t="n">
        <v>3104</v>
      </c>
      <c r="C30" s="37" t="n">
        <v>7983</v>
      </c>
      <c r="D30" s="37" t="n">
        <v>629</v>
      </c>
      <c r="E30" s="37" t="n">
        <v>808</v>
      </c>
      <c r="F30" s="37" t="n">
        <v>12524</v>
      </c>
    </row>
    <row r="31">
      <c r="A31" s="37" t="s">
        <v>53</v>
      </c>
      <c r="B31" s="37" t="n">
        <v>3504</v>
      </c>
      <c r="C31" s="37" t="n">
        <v>9410</v>
      </c>
      <c r="D31" s="37" t="n">
        <v>577</v>
      </c>
      <c r="E31" s="37" t="n">
        <v>1429</v>
      </c>
      <c r="F31" s="37" t="n">
        <v>14920</v>
      </c>
    </row>
    <row r="32">
      <c r="A32" s="37" t="s">
        <v>54</v>
      </c>
      <c r="B32" s="37" t="n">
        <v>3217</v>
      </c>
      <c r="C32" s="37" t="n">
        <v>10607</v>
      </c>
      <c r="D32" s="37" t="n">
        <v>661</v>
      </c>
      <c r="E32" s="37" t="n">
        <v>1566</v>
      </c>
      <c r="F32" s="37" t="n">
        <v>16051</v>
      </c>
    </row>
    <row r="33">
      <c r="A33" s="37" t="s">
        <v>55</v>
      </c>
      <c r="B33" s="37" t="n">
        <v>2983</v>
      </c>
      <c r="C33" s="37" t="n">
        <v>9416</v>
      </c>
      <c r="D33" s="37" t="n">
        <v>575</v>
      </c>
      <c r="E33" s="37" t="n">
        <v>1564</v>
      </c>
      <c r="F33" s="37" t="n">
        <v>14538</v>
      </c>
    </row>
    <row r="34">
      <c r="A34" s="37" t="s">
        <v>56</v>
      </c>
      <c r="B34" s="37" t="n">
        <v>2524</v>
      </c>
      <c r="C34" s="37" t="n">
        <v>10173</v>
      </c>
      <c r="D34" s="37" t="n">
        <v>598</v>
      </c>
      <c r="E34" s="37" t="n">
        <v>1580</v>
      </c>
      <c r="F34" s="37" t="n">
        <v>14875</v>
      </c>
    </row>
    <row r="35">
      <c r="A35" s="38" t="s">
        <v>57</v>
      </c>
      <c r="B35" s="38" t="n">
        <v>3291</v>
      </c>
      <c r="C35" s="38" t="n">
        <v>9910</v>
      </c>
      <c r="D35" s="38" t="n">
        <v>546</v>
      </c>
      <c r="E35" s="38" t="n">
        <v>1566</v>
      </c>
      <c r="F35" s="38" t="n">
        <v>15313</v>
      </c>
    </row>
    <row r="36">
      <c r="A36" s="28" t="s">
        <v>58</v>
      </c>
      <c r="B36" s="28"/>
      <c r="C36" s="28"/>
      <c r="D36" s="28"/>
      <c r="E36" s="28"/>
      <c r="F36" s="28"/>
    </row>
    <row r="37">
      <c r="A37" s="28" t="s">
        <v>93</v>
      </c>
      <c r="B37" s="28"/>
      <c r="C37" s="28"/>
      <c r="D37" s="28"/>
      <c r="E37" s="28"/>
      <c r="F37" s="28"/>
    </row>
    <row r="38">
      <c r="A38" s="28" t="s">
        <v>78</v>
      </c>
      <c r="B38" s="28"/>
      <c r="C38" s="28"/>
      <c r="D38" s="28"/>
      <c r="E38" s="28"/>
      <c r="F38" s="28"/>
    </row>
    <row r="39">
      <c r="A39" s="28" t="s">
        <v>60</v>
      </c>
      <c r="B39" s="28"/>
      <c r="C39" s="28"/>
      <c r="D39" s="28"/>
      <c r="E39" s="28"/>
      <c r="F39" s="28"/>
    </row>
  </sheetData>
  <sheetProtection sheet="1"/>
  <mergeCells count="5">
    <mergeCell ref="B1:E1"/>
    <mergeCell ref="A36:F36"/>
    <mergeCell ref="A37:F37"/>
    <mergeCell ref="A38:F38"/>
    <mergeCell ref="A39:F39"/>
  </mergeCells>
  <hyperlinks>
    <hyperlink ref="A7" r:id="rId1h"/>
  </hyperlinks>
  <pageMargins left="0.7" right="0.7" top="0.75" bottom="0.75" header="0.3" footer="0.3"/>
  <pageSetup paperSize="9" orientation="portrait"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95</v>
      </c>
    </row>
    <row r="6" ht="15.95" customHeight="1">
      <c r="A6" s="16" t="s">
        <v>27</v>
      </c>
    </row>
    <row r="7" ht="15" customHeight="1">
      <c r="A7" s="9" t="s">
        <v>25</v>
      </c>
    </row>
    <row r="9">
      <c r="A9" s="23"/>
      <c r="B9" s="23"/>
      <c r="C9" s="23"/>
      <c r="D9" s="23"/>
      <c r="E9" s="23"/>
      <c r="F9" s="23"/>
      <c r="G9" s="23"/>
    </row>
    <row r="10">
      <c r="A10" s="39" t="s">
        <v>96</v>
      </c>
      <c r="B10" s="39" t="s">
        <v>97</v>
      </c>
      <c r="C10" s="26" t="s">
        <v>33</v>
      </c>
      <c r="D10" s="26" t="s">
        <v>34</v>
      </c>
      <c r="E10" s="26" t="s">
        <v>45</v>
      </c>
      <c r="F10" s="26" t="s">
        <v>98</v>
      </c>
      <c r="G10" s="26" t="s">
        <v>99</v>
      </c>
    </row>
    <row r="11">
      <c r="A11" s="39" t="s">
        <v>100</v>
      </c>
      <c r="B11" s="39" t="s">
        <v>101</v>
      </c>
      <c r="C11" s="39" t="n">
        <v>15051</v>
      </c>
      <c r="D11" s="39" t="n">
        <v>16115</v>
      </c>
      <c r="E11" s="39" t="n">
        <v>17470</v>
      </c>
      <c r="F11" s="39" t="n">
        <v>81615</v>
      </c>
      <c r="G11" s="39" t="n">
        <v>145075</v>
      </c>
    </row>
    <row r="12">
      <c r="A12" s="39" t="s">
        <v>102</v>
      </c>
      <c r="B12" s="39" t="s">
        <v>103</v>
      </c>
      <c r="C12" s="39" t="n">
        <v>14595</v>
      </c>
      <c r="D12" s="39" t="n">
        <v>15119</v>
      </c>
      <c r="E12" s="39" t="n">
        <v>9211</v>
      </c>
      <c r="F12" s="39" t="n">
        <v>58308</v>
      </c>
      <c r="G12" s="39" t="n">
        <v>80671</v>
      </c>
    </row>
    <row r="13">
      <c r="A13" s="39" t="s">
        <v>104</v>
      </c>
      <c r="B13" s="39" t="s">
        <v>105</v>
      </c>
      <c r="C13" s="39" t="n">
        <v>12375</v>
      </c>
      <c r="D13" s="39" t="n">
        <v>4972</v>
      </c>
      <c r="E13" s="39" t="n">
        <v>2800</v>
      </c>
      <c r="F13" s="39" t="n">
        <v>36174</v>
      </c>
      <c r="G13" s="39" t="n">
        <v>47281</v>
      </c>
    </row>
    <row r="14">
      <c r="A14" s="39" t="s">
        <v>106</v>
      </c>
      <c r="B14" s="39" t="s">
        <v>107</v>
      </c>
      <c r="C14" s="39" t="n">
        <v>8557</v>
      </c>
      <c r="D14" s="39" t="n">
        <v>2799</v>
      </c>
      <c r="E14" s="39" t="n">
        <v>613</v>
      </c>
      <c r="F14" s="39" t="n">
        <v>18762</v>
      </c>
      <c r="G14" s="39" t="n">
        <v>22720</v>
      </c>
    </row>
    <row r="15">
      <c r="A15" s="39" t="s">
        <v>108</v>
      </c>
      <c r="B15" s="39" t="s">
        <v>109</v>
      </c>
      <c r="C15" s="39" t="n">
        <v>8179</v>
      </c>
      <c r="D15" s="39" t="n">
        <v>7402</v>
      </c>
      <c r="E15" s="39" t="n">
        <v>6649</v>
      </c>
      <c r="F15" s="39" t="n">
        <v>45987</v>
      </c>
      <c r="G15" s="39" t="n">
        <v>76984</v>
      </c>
    </row>
    <row r="16">
      <c r="A16" s="39" t="s">
        <v>110</v>
      </c>
      <c r="B16" s="39" t="s">
        <v>111</v>
      </c>
      <c r="C16" s="39" t="n">
        <v>6639</v>
      </c>
      <c r="D16" s="39" t="n">
        <v>8602</v>
      </c>
      <c r="E16" s="39" t="n">
        <v>7828</v>
      </c>
      <c r="F16" s="39" t="n">
        <v>43044</v>
      </c>
      <c r="G16" s="39" t="n">
        <v>78070</v>
      </c>
    </row>
    <row r="17">
      <c r="A17" s="39" t="s">
        <v>112</v>
      </c>
      <c r="B17" s="39" t="s">
        <v>113</v>
      </c>
      <c r="C17" s="39" t="n">
        <v>5844</v>
      </c>
      <c r="D17" s="39" t="n">
        <v>3231</v>
      </c>
      <c r="E17" s="39" t="n">
        <v>4978</v>
      </c>
      <c r="F17" s="39" t="n">
        <v>33197</v>
      </c>
      <c r="G17" s="39" t="n">
        <v>66684</v>
      </c>
    </row>
    <row r="18">
      <c r="A18" s="39" t="s">
        <v>114</v>
      </c>
      <c r="B18" s="39" t="s">
        <v>115</v>
      </c>
      <c r="C18" s="39" t="n">
        <v>4421</v>
      </c>
      <c r="D18" s="39" t="n">
        <v>5584</v>
      </c>
      <c r="E18" s="39" t="n">
        <v>3179</v>
      </c>
      <c r="F18" s="39" t="n">
        <v>24949</v>
      </c>
      <c r="G18" s="39" t="n">
        <v>47094</v>
      </c>
    </row>
    <row r="19">
      <c r="A19" s="39" t="s">
        <v>116</v>
      </c>
      <c r="B19" s="39" t="s">
        <v>117</v>
      </c>
      <c r="C19" s="39" t="n">
        <v>3964</v>
      </c>
      <c r="D19" s="39" t="n">
        <v>2837</v>
      </c>
      <c r="E19" s="39" t="n">
        <v>485</v>
      </c>
      <c r="F19" s="39" t="n">
        <v>14402</v>
      </c>
      <c r="G19" s="39" t="n">
        <v>17025</v>
      </c>
    </row>
    <row r="20">
      <c r="A20" s="39" t="s">
        <v>118</v>
      </c>
      <c r="B20" s="39" t="s">
        <v>119</v>
      </c>
      <c r="C20" s="39" t="n">
        <v>3894</v>
      </c>
      <c r="D20" s="39" t="n">
        <v>5166</v>
      </c>
      <c r="E20" s="39" t="n">
        <v>2231</v>
      </c>
      <c r="F20" s="39" t="n">
        <v>24410</v>
      </c>
      <c r="G20" s="39" t="n">
        <v>49078</v>
      </c>
    </row>
    <row r="21">
      <c r="A21" s="39" t="s">
        <v>120</v>
      </c>
      <c r="B21" s="39" t="s">
        <v>121</v>
      </c>
      <c r="C21" s="39" t="n">
        <v>3443</v>
      </c>
      <c r="D21" s="39" t="n">
        <v>3465</v>
      </c>
      <c r="E21" s="39" t="n">
        <v>1957</v>
      </c>
      <c r="F21" s="39" t="n">
        <v>23541</v>
      </c>
      <c r="G21" s="39" t="n">
        <v>40243</v>
      </c>
    </row>
    <row r="22">
      <c r="A22" s="39" t="s">
        <v>122</v>
      </c>
      <c r="B22" s="39" t="s">
        <v>123</v>
      </c>
      <c r="C22" s="39" t="n">
        <v>3070</v>
      </c>
      <c r="D22" s="39" t="n">
        <v>4222</v>
      </c>
      <c r="E22" s="39" t="n">
        <v>953</v>
      </c>
      <c r="F22" s="39" t="n">
        <v>17192</v>
      </c>
      <c r="G22" s="39" t="n">
        <v>29426</v>
      </c>
    </row>
    <row r="23">
      <c r="A23" s="39" t="s">
        <v>124</v>
      </c>
      <c r="B23" s="39" t="s">
        <v>125</v>
      </c>
      <c r="C23" s="39" t="n">
        <v>2901</v>
      </c>
      <c r="D23" s="39" t="n">
        <v>977</v>
      </c>
      <c r="E23" s="39" t="n">
        <v>0</v>
      </c>
      <c r="F23" s="39" t="n">
        <v>6795</v>
      </c>
      <c r="G23" s="39" t="n">
        <v>7201</v>
      </c>
    </row>
    <row r="24">
      <c r="A24" s="39" t="s">
        <v>126</v>
      </c>
      <c r="B24" s="39" t="s">
        <v>113</v>
      </c>
      <c r="C24" s="39" t="n">
        <v>2693</v>
      </c>
      <c r="D24" s="39" t="n">
        <v>1884</v>
      </c>
      <c r="E24" s="39" t="n">
        <v>0</v>
      </c>
      <c r="F24" s="39" t="n">
        <v>4599</v>
      </c>
      <c r="G24" s="39" t="n">
        <v>4599</v>
      </c>
    </row>
    <row r="25">
      <c r="A25" s="39" t="s">
        <v>127</v>
      </c>
      <c r="B25" s="39" t="s">
        <v>128</v>
      </c>
      <c r="C25" s="39" t="n">
        <v>2643</v>
      </c>
      <c r="D25" s="39" t="n">
        <v>1378</v>
      </c>
      <c r="E25" s="39" t="n">
        <v>1397</v>
      </c>
      <c r="F25" s="39" t="n">
        <v>8222</v>
      </c>
      <c r="G25" s="39" t="n">
        <v>19424</v>
      </c>
    </row>
    <row r="26">
      <c r="A26" s="39" t="s">
        <v>129</v>
      </c>
      <c r="B26" s="39" t="s">
        <v>130</v>
      </c>
      <c r="C26" s="39" t="n">
        <v>2353</v>
      </c>
      <c r="D26" s="39" t="n">
        <v>4000</v>
      </c>
      <c r="E26" s="39" t="n">
        <v>1</v>
      </c>
      <c r="F26" s="39" t="n">
        <v>10744</v>
      </c>
      <c r="G26" s="39" t="n">
        <v>12246</v>
      </c>
    </row>
    <row r="27">
      <c r="A27" s="39" t="s">
        <v>131</v>
      </c>
      <c r="B27" s="39" t="s">
        <v>132</v>
      </c>
      <c r="C27" s="39" t="n">
        <v>1999</v>
      </c>
      <c r="D27" s="39" t="n">
        <v>1862</v>
      </c>
      <c r="E27" s="39" t="n">
        <v>1675</v>
      </c>
      <c r="F27" s="39" t="n">
        <v>10107</v>
      </c>
      <c r="G27" s="39" t="n">
        <v>16482</v>
      </c>
    </row>
    <row r="28">
      <c r="A28" s="39" t="s">
        <v>133</v>
      </c>
      <c r="B28" s="39" t="s">
        <v>134</v>
      </c>
      <c r="C28" s="39" t="n">
        <v>1841</v>
      </c>
      <c r="D28" s="39" t="n">
        <v>2091</v>
      </c>
      <c r="E28" s="39" t="n">
        <v>1930</v>
      </c>
      <c r="F28" s="39" t="n">
        <v>11422</v>
      </c>
      <c r="G28" s="39" t="n">
        <v>20803</v>
      </c>
    </row>
    <row r="29">
      <c r="A29" s="39" t="s">
        <v>135</v>
      </c>
      <c r="B29" s="39" t="s">
        <v>136</v>
      </c>
      <c r="C29" s="39" t="n">
        <v>1730</v>
      </c>
      <c r="D29" s="39" t="n">
        <v>2342</v>
      </c>
      <c r="E29" s="39" t="n">
        <v>1893</v>
      </c>
      <c r="F29" s="39" t="n">
        <v>11830</v>
      </c>
      <c r="G29" s="39" t="n">
        <v>22731</v>
      </c>
    </row>
    <row r="30">
      <c r="A30" s="39" t="s">
        <v>137</v>
      </c>
      <c r="B30" s="39" t="s">
        <v>138</v>
      </c>
      <c r="C30" s="39" t="n">
        <v>1548</v>
      </c>
      <c r="D30" s="39" t="n">
        <v>2651</v>
      </c>
      <c r="E30" s="39" t="n">
        <v>2665</v>
      </c>
      <c r="F30" s="39" t="n">
        <v>15655</v>
      </c>
      <c r="G30" s="39" t="n">
        <v>26264</v>
      </c>
    </row>
    <row r="31">
      <c r="A31" s="39" t="s">
        <v>139</v>
      </c>
      <c r="B31" s="39" t="s">
        <v>140</v>
      </c>
      <c r="C31" s="39" t="n">
        <v>1214</v>
      </c>
      <c r="D31" s="39" t="n">
        <v>1331</v>
      </c>
      <c r="E31" s="39" t="n">
        <v>1440</v>
      </c>
      <c r="F31" s="39" t="n">
        <v>8025</v>
      </c>
      <c r="G31" s="39" t="n">
        <v>13766</v>
      </c>
    </row>
    <row r="32">
      <c r="A32" s="39" t="s">
        <v>141</v>
      </c>
      <c r="B32" s="39" t="s">
        <v>142</v>
      </c>
      <c r="C32" s="39" t="n">
        <v>1199</v>
      </c>
      <c r="D32" s="39" t="n">
        <v>1567</v>
      </c>
      <c r="E32" s="39" t="n">
        <v>75</v>
      </c>
      <c r="F32" s="39" t="n">
        <v>9940</v>
      </c>
      <c r="G32" s="39" t="n">
        <v>17725</v>
      </c>
    </row>
    <row r="33">
      <c r="A33" s="39" t="s">
        <v>143</v>
      </c>
      <c r="B33" s="39" t="s">
        <v>144</v>
      </c>
      <c r="C33" s="39" t="n">
        <v>1037</v>
      </c>
      <c r="D33" s="39" t="n">
        <v>993</v>
      </c>
      <c r="E33" s="39" t="n">
        <v>335</v>
      </c>
      <c r="F33" s="39" t="n">
        <v>7320</v>
      </c>
      <c r="G33" s="39" t="n">
        <v>12027</v>
      </c>
    </row>
    <row r="34">
      <c r="A34" s="39" t="s">
        <v>145</v>
      </c>
      <c r="B34" s="39" t="s">
        <v>146</v>
      </c>
      <c r="C34" s="39" t="n">
        <v>954</v>
      </c>
      <c r="D34" s="39" t="n">
        <v>718</v>
      </c>
      <c r="E34" s="39" t="n">
        <v>1756</v>
      </c>
      <c r="F34" s="39" t="n">
        <v>13234</v>
      </c>
      <c r="G34" s="39" t="n">
        <v>25476</v>
      </c>
    </row>
    <row r="35">
      <c r="A35" s="39" t="s">
        <v>147</v>
      </c>
      <c r="B35" s="39" t="s">
        <v>148</v>
      </c>
      <c r="C35" s="39" t="n">
        <v>952</v>
      </c>
      <c r="D35" s="39" t="n">
        <v>794</v>
      </c>
      <c r="E35" s="39" t="n">
        <v>0</v>
      </c>
      <c r="F35" s="39" t="n">
        <v>5189</v>
      </c>
      <c r="G35" s="39" t="n">
        <v>6670</v>
      </c>
    </row>
    <row r="36">
      <c r="A36" s="39" t="s">
        <v>149</v>
      </c>
      <c r="B36" s="39" t="s">
        <v>150</v>
      </c>
      <c r="C36" s="39" t="n">
        <v>931</v>
      </c>
      <c r="D36" s="39" t="n">
        <v>515</v>
      </c>
      <c r="E36" s="39" t="n">
        <v>586</v>
      </c>
      <c r="F36" s="39" t="n">
        <v>4005</v>
      </c>
      <c r="G36" s="39" t="n">
        <v>7171</v>
      </c>
    </row>
    <row r="37">
      <c r="A37" s="39" t="s">
        <v>151</v>
      </c>
      <c r="B37" s="39" t="s">
        <v>152</v>
      </c>
      <c r="C37" s="39" t="n">
        <v>894</v>
      </c>
      <c r="D37" s="39" t="n">
        <v>1394</v>
      </c>
      <c r="E37" s="39" t="n">
        <v>717</v>
      </c>
      <c r="F37" s="39" t="n">
        <v>5480</v>
      </c>
      <c r="G37" s="39" t="n">
        <v>23785</v>
      </c>
    </row>
    <row r="38">
      <c r="A38" s="39" t="s">
        <v>153</v>
      </c>
      <c r="B38" s="39" t="s">
        <v>154</v>
      </c>
      <c r="C38" s="39" t="n">
        <v>822</v>
      </c>
      <c r="D38" s="39" t="n">
        <v>489</v>
      </c>
      <c r="E38" s="39" t="n">
        <v>273</v>
      </c>
      <c r="F38" s="39" t="n">
        <v>2406</v>
      </c>
      <c r="G38" s="39" t="n">
        <v>5047</v>
      </c>
    </row>
    <row r="39">
      <c r="A39" s="39" t="s">
        <v>155</v>
      </c>
      <c r="B39" s="39" t="s">
        <v>156</v>
      </c>
      <c r="C39" s="39" t="n">
        <v>659</v>
      </c>
      <c r="D39" s="39" t="n">
        <v>1565</v>
      </c>
      <c r="E39" s="39" t="n">
        <v>479</v>
      </c>
      <c r="F39" s="39" t="n">
        <v>8076</v>
      </c>
      <c r="G39" s="39" t="n">
        <v>16619</v>
      </c>
    </row>
    <row r="40">
      <c r="A40" s="39" t="s">
        <v>157</v>
      </c>
      <c r="B40" s="39" t="s">
        <v>158</v>
      </c>
      <c r="C40" s="39" t="n">
        <v>657</v>
      </c>
      <c r="D40" s="39" t="n">
        <v>557</v>
      </c>
      <c r="E40" s="39" t="n">
        <v>680</v>
      </c>
      <c r="F40" s="39" t="n">
        <v>4359</v>
      </c>
      <c r="G40" s="39" t="n">
        <v>7322</v>
      </c>
    </row>
    <row r="41">
      <c r="A41" s="39" t="s">
        <v>159</v>
      </c>
      <c r="B41" s="39" t="s">
        <v>160</v>
      </c>
      <c r="C41" s="39" t="n">
        <v>404</v>
      </c>
      <c r="D41" s="39" t="n">
        <v>187</v>
      </c>
      <c r="E41" s="39" t="n">
        <v>463</v>
      </c>
      <c r="F41" s="39" t="n">
        <v>2412</v>
      </c>
      <c r="G41" s="39" t="n">
        <v>3602</v>
      </c>
    </row>
    <row r="42">
      <c r="A42" s="39" t="s">
        <v>161</v>
      </c>
      <c r="B42" s="39" t="s">
        <v>162</v>
      </c>
      <c r="C42" s="39" t="n">
        <v>401</v>
      </c>
      <c r="D42" s="39" t="n">
        <v>698</v>
      </c>
      <c r="E42" s="39" t="n">
        <v>37</v>
      </c>
      <c r="F42" s="39" t="n">
        <v>1587</v>
      </c>
      <c r="G42" s="39" t="n">
        <v>2161</v>
      </c>
    </row>
    <row r="43">
      <c r="A43" s="39" t="s">
        <v>163</v>
      </c>
      <c r="B43" s="39" t="s">
        <v>164</v>
      </c>
      <c r="C43" s="39" t="n">
        <v>375</v>
      </c>
      <c r="D43" s="39" t="n">
        <v>533</v>
      </c>
      <c r="E43" s="39" t="n">
        <v>334</v>
      </c>
      <c r="F43" s="39" t="n">
        <v>2995</v>
      </c>
      <c r="G43" s="39" t="n">
        <v>5312</v>
      </c>
    </row>
    <row r="44">
      <c r="A44" s="39" t="s">
        <v>165</v>
      </c>
      <c r="B44" s="39" t="s">
        <v>166</v>
      </c>
      <c r="C44" s="39" t="n">
        <v>229</v>
      </c>
      <c r="D44" s="39" t="n">
        <v>5</v>
      </c>
      <c r="E44" s="39" t="n">
        <v>0</v>
      </c>
      <c r="F44" s="39" t="n">
        <v>507</v>
      </c>
      <c r="G44" s="39" t="n">
        <v>1507</v>
      </c>
    </row>
    <row r="45">
      <c r="A45" s="39" t="s">
        <v>167</v>
      </c>
      <c r="B45" s="39" t="s">
        <v>168</v>
      </c>
      <c r="C45" s="39" t="n">
        <v>211</v>
      </c>
      <c r="D45" s="39" t="n">
        <v>107</v>
      </c>
      <c r="E45" s="39" t="n">
        <v>95</v>
      </c>
      <c r="F45" s="39" t="n">
        <v>641</v>
      </c>
      <c r="G45" s="39" t="n">
        <v>1369</v>
      </c>
    </row>
    <row r="46">
      <c r="A46" s="39" t="s">
        <v>169</v>
      </c>
      <c r="B46" s="39" t="s">
        <v>170</v>
      </c>
      <c r="C46" s="39" t="n">
        <v>201</v>
      </c>
      <c r="D46" s="39" t="n">
        <v>308</v>
      </c>
      <c r="E46" s="39" t="n">
        <v>372</v>
      </c>
      <c r="F46" s="39" t="n">
        <v>1982</v>
      </c>
      <c r="G46" s="39" t="n">
        <v>2901</v>
      </c>
    </row>
    <row r="47">
      <c r="A47" s="39" t="s">
        <v>171</v>
      </c>
      <c r="B47" s="39" t="s">
        <v>172</v>
      </c>
      <c r="C47" s="39" t="n">
        <v>161</v>
      </c>
      <c r="D47" s="39" t="n">
        <v>154</v>
      </c>
      <c r="E47" s="39" t="n">
        <v>262</v>
      </c>
      <c r="F47" s="39" t="n">
        <v>540</v>
      </c>
      <c r="G47" s="39" t="n">
        <v>1917</v>
      </c>
    </row>
    <row r="48">
      <c r="A48" s="39" t="s">
        <v>173</v>
      </c>
      <c r="B48" s="39" t="s">
        <v>174</v>
      </c>
      <c r="C48" s="39" t="n">
        <v>128</v>
      </c>
      <c r="D48" s="39" t="n">
        <v>46</v>
      </c>
      <c r="E48" s="39" t="n">
        <v>18</v>
      </c>
      <c r="F48" s="39" t="n">
        <v>225</v>
      </c>
      <c r="G48" s="39" t="n">
        <v>289</v>
      </c>
    </row>
    <row r="49">
      <c r="A49" s="39" t="s">
        <v>175</v>
      </c>
      <c r="B49" s="39" t="s">
        <v>176</v>
      </c>
      <c r="C49" s="39" t="n">
        <v>113</v>
      </c>
      <c r="D49" s="39" t="n">
        <v>95</v>
      </c>
      <c r="E49" s="39" t="n">
        <v>228</v>
      </c>
      <c r="F49" s="39" t="n">
        <v>840</v>
      </c>
      <c r="G49" s="39" t="n">
        <v>1234</v>
      </c>
    </row>
    <row r="50">
      <c r="A50" s="39" t="s">
        <v>177</v>
      </c>
      <c r="B50" s="39" t="s">
        <v>178</v>
      </c>
      <c r="C50" s="39" t="n">
        <v>101</v>
      </c>
      <c r="D50" s="39" t="n">
        <v>477</v>
      </c>
      <c r="E50" s="39" t="n">
        <v>15</v>
      </c>
      <c r="F50" s="39" t="n">
        <v>1143</v>
      </c>
      <c r="G50" s="39" t="n">
        <v>1463</v>
      </c>
    </row>
    <row r="51">
      <c r="A51" s="39" t="s">
        <v>179</v>
      </c>
      <c r="B51" s="39" t="s">
        <v>180</v>
      </c>
      <c r="C51" s="39" t="n">
        <v>99</v>
      </c>
      <c r="D51" s="39" t="n">
        <v>230</v>
      </c>
      <c r="E51" s="39" t="n">
        <v>164</v>
      </c>
      <c r="F51" s="39" t="n">
        <v>810</v>
      </c>
      <c r="G51" s="39" t="n">
        <v>1652</v>
      </c>
    </row>
    <row r="52">
      <c r="A52" s="39" t="s">
        <v>181</v>
      </c>
      <c r="B52" s="39" t="s">
        <v>182</v>
      </c>
      <c r="C52" s="39" t="n">
        <v>91</v>
      </c>
      <c r="D52" s="39" t="n">
        <v>203</v>
      </c>
      <c r="E52" s="39" t="n">
        <v>346</v>
      </c>
      <c r="F52" s="39" t="n">
        <v>1508</v>
      </c>
      <c r="G52" s="39" t="n">
        <v>3260</v>
      </c>
    </row>
    <row r="53">
      <c r="A53" s="39" t="s">
        <v>183</v>
      </c>
      <c r="B53" s="39" t="s">
        <v>184</v>
      </c>
      <c r="C53" s="39" t="n">
        <v>87</v>
      </c>
      <c r="D53" s="39" t="n">
        <v>69</v>
      </c>
      <c r="E53" s="39" t="n">
        <v>0</v>
      </c>
      <c r="F53" s="39" t="n">
        <v>167</v>
      </c>
      <c r="G53" s="39" t="n">
        <v>169</v>
      </c>
    </row>
    <row r="54">
      <c r="A54" s="39" t="s">
        <v>185</v>
      </c>
      <c r="B54" s="39" t="s">
        <v>186</v>
      </c>
      <c r="C54" s="39" t="n">
        <v>70</v>
      </c>
      <c r="D54" s="39" t="n">
        <v>16</v>
      </c>
      <c r="E54" s="39" t="n">
        <v>38</v>
      </c>
      <c r="F54" s="39" t="n">
        <v>248</v>
      </c>
      <c r="G54" s="39" t="n">
        <v>446</v>
      </c>
    </row>
    <row r="55">
      <c r="A55" s="39" t="s">
        <v>187</v>
      </c>
      <c r="B55" s="39" t="s">
        <v>156</v>
      </c>
      <c r="C55" s="39" t="n">
        <v>67</v>
      </c>
      <c r="D55" s="39" t="n">
        <v>211</v>
      </c>
      <c r="E55" s="39" t="n">
        <v>0</v>
      </c>
      <c r="F55" s="39" t="n">
        <v>628</v>
      </c>
      <c r="G55" s="39" t="n">
        <v>628</v>
      </c>
    </row>
    <row r="56">
      <c r="A56" s="39" t="s">
        <v>188</v>
      </c>
      <c r="B56" s="39" t="s">
        <v>189</v>
      </c>
      <c r="C56" s="39" t="n">
        <v>57</v>
      </c>
      <c r="D56" s="39" t="n">
        <v>0</v>
      </c>
      <c r="E56" s="39" t="n">
        <v>154</v>
      </c>
      <c r="F56" s="39" t="n">
        <v>422</v>
      </c>
      <c r="G56" s="39" t="n">
        <v>696</v>
      </c>
    </row>
    <row r="57">
      <c r="A57" s="39" t="s">
        <v>190</v>
      </c>
      <c r="B57" s="39" t="s">
        <v>191</v>
      </c>
      <c r="C57" s="39" t="n">
        <v>29</v>
      </c>
      <c r="D57" s="39" t="n">
        <v>24</v>
      </c>
      <c r="E57" s="39" t="n">
        <v>13</v>
      </c>
      <c r="F57" s="39" t="n">
        <v>119</v>
      </c>
      <c r="G57" s="39" t="n">
        <v>173</v>
      </c>
    </row>
    <row r="58">
      <c r="A58" s="39" t="s">
        <v>192</v>
      </c>
      <c r="B58" s="39" t="s">
        <v>193</v>
      </c>
      <c r="C58" s="39" t="n">
        <v>28</v>
      </c>
      <c r="D58" s="39" t="n">
        <v>3</v>
      </c>
      <c r="E58" s="39" t="n">
        <v>3</v>
      </c>
      <c r="F58" s="39" t="n">
        <v>60</v>
      </c>
      <c r="G58" s="39" t="n">
        <v>246</v>
      </c>
    </row>
    <row r="59">
      <c r="A59" s="39" t="s">
        <v>194</v>
      </c>
      <c r="B59" s="39" t="s">
        <v>195</v>
      </c>
      <c r="C59" s="39" t="n">
        <v>22</v>
      </c>
      <c r="D59" s="39" t="n">
        <v>20</v>
      </c>
      <c r="E59" s="39" t="n">
        <v>11</v>
      </c>
      <c r="F59" s="39" t="n">
        <v>104</v>
      </c>
      <c r="G59" s="39" t="n">
        <v>198</v>
      </c>
    </row>
    <row r="60">
      <c r="A60" s="39" t="s">
        <v>196</v>
      </c>
      <c r="B60" s="39" t="s">
        <v>197</v>
      </c>
      <c r="C60" s="39" t="n">
        <v>21</v>
      </c>
      <c r="D60" s="39" t="n">
        <v>20</v>
      </c>
      <c r="E60" s="39" t="n">
        <v>68</v>
      </c>
      <c r="F60" s="39" t="n">
        <v>162</v>
      </c>
      <c r="G60" s="39" t="n">
        <v>452</v>
      </c>
    </row>
    <row r="61">
      <c r="A61" s="39" t="s">
        <v>198</v>
      </c>
      <c r="B61" s="39" t="s">
        <v>199</v>
      </c>
      <c r="C61" s="39" t="n">
        <v>17</v>
      </c>
      <c r="D61" s="39" t="n">
        <v>23</v>
      </c>
      <c r="E61" s="39" t="n">
        <v>20</v>
      </c>
      <c r="F61" s="39" t="n">
        <v>121</v>
      </c>
      <c r="G61" s="39" t="n">
        <v>209</v>
      </c>
    </row>
    <row r="62">
      <c r="A62" s="39" t="s">
        <v>200</v>
      </c>
      <c r="B62" s="39" t="s">
        <v>201</v>
      </c>
      <c r="C62" s="39" t="n">
        <v>14</v>
      </c>
      <c r="D62" s="39" t="n">
        <v>24</v>
      </c>
      <c r="E62" s="39" t="n">
        <v>19</v>
      </c>
      <c r="F62" s="39" t="n">
        <v>94</v>
      </c>
      <c r="G62" s="39" t="n">
        <v>156</v>
      </c>
    </row>
    <row r="63">
      <c r="A63" s="39" t="s">
        <v>202</v>
      </c>
      <c r="B63" s="39" t="s">
        <v>203</v>
      </c>
      <c r="C63" s="39" t="n">
        <v>11</v>
      </c>
      <c r="D63" s="39" t="n">
        <v>1</v>
      </c>
      <c r="E63" s="39" t="n">
        <v>12</v>
      </c>
      <c r="F63" s="39" t="n">
        <v>99</v>
      </c>
      <c r="G63" s="39" t="n">
        <v>110</v>
      </c>
    </row>
    <row r="64">
      <c r="A64" s="39" t="s">
        <v>204</v>
      </c>
      <c r="B64" s="39" t="s">
        <v>205</v>
      </c>
      <c r="C64" s="39" t="n">
        <v>10</v>
      </c>
      <c r="D64" s="39" t="n">
        <v>11</v>
      </c>
      <c r="E64" s="39" t="n">
        <v>17</v>
      </c>
      <c r="F64" s="39" t="n">
        <v>117</v>
      </c>
      <c r="G64" s="39" t="n">
        <v>196</v>
      </c>
    </row>
    <row r="65">
      <c r="A65" s="39" t="s">
        <v>206</v>
      </c>
      <c r="B65" s="39" t="s">
        <v>207</v>
      </c>
      <c r="C65" s="39" t="n">
        <v>5</v>
      </c>
      <c r="D65" s="39" t="n">
        <v>4</v>
      </c>
      <c r="E65" s="39" t="n">
        <v>3</v>
      </c>
      <c r="F65" s="39" t="n">
        <v>15</v>
      </c>
      <c r="G65" s="39" t="n">
        <v>33</v>
      </c>
    </row>
    <row r="66">
      <c r="A66" s="39" t="s">
        <v>208</v>
      </c>
      <c r="B66" s="39" t="s">
        <v>209</v>
      </c>
      <c r="C66" s="39" t="n">
        <v>4</v>
      </c>
      <c r="D66" s="39" t="n">
        <v>2</v>
      </c>
      <c r="E66" s="39" t="n">
        <v>11</v>
      </c>
      <c r="F66" s="39" t="n">
        <v>28</v>
      </c>
      <c r="G66" s="39" t="n">
        <v>51</v>
      </c>
    </row>
    <row r="67">
      <c r="A67" s="39" t="s">
        <v>210</v>
      </c>
      <c r="B67" s="39" t="s">
        <v>211</v>
      </c>
      <c r="C67" s="39" t="n">
        <v>2</v>
      </c>
      <c r="D67" s="39" t="n">
        <v>3</v>
      </c>
      <c r="E67" s="39" t="n">
        <v>64</v>
      </c>
      <c r="F67" s="39" t="n">
        <v>346</v>
      </c>
      <c r="G67" s="39" t="n">
        <v>943</v>
      </c>
    </row>
    <row r="68">
      <c r="A68" s="39" t="s">
        <v>212</v>
      </c>
      <c r="B68" s="39" t="s">
        <v>213</v>
      </c>
      <c r="C68" s="39" t="n">
        <v>2</v>
      </c>
      <c r="D68" s="39" t="n">
        <v>0</v>
      </c>
      <c r="E68" s="39" t="n">
        <v>0</v>
      </c>
      <c r="F68" s="39" t="n">
        <v>3</v>
      </c>
      <c r="G68" s="39" t="n">
        <v>4</v>
      </c>
    </row>
    <row r="69">
      <c r="A69" s="39" t="s">
        <v>214</v>
      </c>
      <c r="B69" s="39" t="s">
        <v>215</v>
      </c>
      <c r="C69" s="39" t="n">
        <v>1</v>
      </c>
      <c r="D69" s="39" t="n">
        <v>142</v>
      </c>
      <c r="E69" s="39" t="n">
        <v>33</v>
      </c>
      <c r="F69" s="39" t="n">
        <v>1007</v>
      </c>
      <c r="G69" s="39" t="n">
        <v>1357</v>
      </c>
    </row>
    <row r="70">
      <c r="A70" s="39" t="s">
        <v>216</v>
      </c>
      <c r="B70" s="39" t="s">
        <v>217</v>
      </c>
      <c r="C70" s="39" t="n">
        <v>1</v>
      </c>
      <c r="D70" s="39" t="n">
        <v>49</v>
      </c>
      <c r="E70" s="39" t="n">
        <v>200</v>
      </c>
      <c r="F70" s="39" t="n">
        <v>149</v>
      </c>
      <c r="G70" s="39" t="n">
        <v>771</v>
      </c>
    </row>
    <row r="71">
      <c r="A71" s="39" t="s">
        <v>218</v>
      </c>
      <c r="B71" s="39" t="s">
        <v>219</v>
      </c>
      <c r="C71" s="39" t="n">
        <v>1</v>
      </c>
      <c r="D71" s="39" t="n">
        <v>3</v>
      </c>
      <c r="E71" s="39" t="n">
        <v>120</v>
      </c>
      <c r="F71" s="39" t="n">
        <v>52</v>
      </c>
      <c r="G71" s="39" t="n">
        <v>420</v>
      </c>
    </row>
    <row r="72">
      <c r="A72" s="39" t="s">
        <v>220</v>
      </c>
      <c r="B72" s="39" t="s">
        <v>221</v>
      </c>
      <c r="C72" s="39" t="n">
        <v>0</v>
      </c>
      <c r="D72" s="39" t="n">
        <v>28</v>
      </c>
      <c r="E72" s="39" t="n">
        <v>16</v>
      </c>
      <c r="F72" s="39" t="n">
        <v>340</v>
      </c>
      <c r="G72" s="39" t="n">
        <v>3108</v>
      </c>
    </row>
    <row r="73">
      <c r="A73" s="40" t="s">
        <v>32</v>
      </c>
      <c r="B73" s="40" t="s">
        <v>222</v>
      </c>
      <c r="C73" s="40" t="n">
        <v>120022</v>
      </c>
      <c r="D73" s="40" t="n">
        <v>110318</v>
      </c>
      <c r="E73" s="40" t="n">
        <v>77392</v>
      </c>
      <c r="F73" s="40" t="n">
        <v>588460</v>
      </c>
      <c r="G73" s="40" t="n">
        <v>1002742</v>
      </c>
    </row>
    <row r="74">
      <c r="A74" s="28" t="s">
        <v>223</v>
      </c>
      <c r="B74" s="28"/>
      <c r="C74" s="28"/>
      <c r="D74" s="28"/>
      <c r="E74" s="28"/>
      <c r="F74" s="28"/>
      <c r="G74" s="28"/>
    </row>
    <row r="75">
      <c r="A75" s="28" t="s">
        <v>60</v>
      </c>
      <c r="B75" s="28"/>
      <c r="C75" s="28"/>
      <c r="D75" s="28"/>
      <c r="E75" s="28"/>
      <c r="F75" s="28"/>
      <c r="G75" s="28"/>
    </row>
  </sheetData>
  <sheetProtection sheet="1"/>
  <mergeCells count="3">
    <mergeCell ref="B1:E1"/>
    <mergeCell ref="A74:G74"/>
    <mergeCell ref="A75:G75"/>
  </mergeCells>
  <hyperlinks>
    <hyperlink ref="A7" r:id="rId1h"/>
  </hyperlinks>
  <pageMargins left="0.7" right="0.7" top="0.75" bottom="0.75" header="0.3" footer="0.3"/>
  <pageSetup paperSize="9" orientation="portrait"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225</v>
      </c>
    </row>
    <row r="6" ht="15.95" customHeight="1">
      <c r="A6" s="16" t="s">
        <v>27</v>
      </c>
    </row>
    <row r="7" ht="15" customHeight="1">
      <c r="A7" s="9" t="s">
        <v>25</v>
      </c>
    </row>
    <row r="9">
      <c r="A9" s="23"/>
      <c r="B9" s="23"/>
      <c r="C9" s="23"/>
      <c r="D9" s="23"/>
      <c r="E9" s="23"/>
      <c r="F9" s="23"/>
      <c r="G9" s="23"/>
    </row>
    <row r="10">
      <c r="A10" s="41" t="s">
        <v>96</v>
      </c>
      <c r="B10" s="41" t="s">
        <v>97</v>
      </c>
      <c r="C10" s="26" t="s">
        <v>33</v>
      </c>
      <c r="D10" s="26" t="s">
        <v>34</v>
      </c>
      <c r="E10" s="26" t="s">
        <v>45</v>
      </c>
      <c r="F10" s="26" t="s">
        <v>98</v>
      </c>
      <c r="G10" s="26" t="s">
        <v>99</v>
      </c>
    </row>
    <row r="11">
      <c r="A11" s="41" t="s">
        <v>100</v>
      </c>
      <c r="B11" s="41" t="s">
        <v>101</v>
      </c>
      <c r="C11" s="41" t="n">
        <v>7461</v>
      </c>
      <c r="D11" s="41" t="n">
        <v>6009</v>
      </c>
      <c r="E11" s="41" t="n">
        <v>4542</v>
      </c>
      <c r="F11" s="41" t="n">
        <v>39080</v>
      </c>
      <c r="G11" s="41" t="n">
        <v>61930</v>
      </c>
    </row>
    <row r="12">
      <c r="A12" s="41" t="s">
        <v>102</v>
      </c>
      <c r="B12" s="41" t="s">
        <v>146</v>
      </c>
      <c r="C12" s="41" t="n">
        <v>3071</v>
      </c>
      <c r="D12" s="41" t="n">
        <v>2057</v>
      </c>
      <c r="E12" s="41" t="n">
        <v>5393</v>
      </c>
      <c r="F12" s="41" t="n">
        <v>27120</v>
      </c>
      <c r="G12" s="41" t="n">
        <v>47791</v>
      </c>
    </row>
    <row r="13">
      <c r="A13" s="41" t="s">
        <v>104</v>
      </c>
      <c r="B13" s="41" t="s">
        <v>142</v>
      </c>
      <c r="C13" s="41" t="n">
        <v>1902</v>
      </c>
      <c r="D13" s="41" t="n">
        <v>2446</v>
      </c>
      <c r="E13" s="41" t="n">
        <v>1920</v>
      </c>
      <c r="F13" s="41" t="n">
        <v>14640</v>
      </c>
      <c r="G13" s="41" t="n">
        <v>27233</v>
      </c>
    </row>
    <row r="14">
      <c r="A14" s="41" t="s">
        <v>106</v>
      </c>
      <c r="B14" s="41" t="s">
        <v>128</v>
      </c>
      <c r="C14" s="41" t="n">
        <v>1360</v>
      </c>
      <c r="D14" s="41" t="n">
        <v>401</v>
      </c>
      <c r="E14" s="41" t="n">
        <v>138</v>
      </c>
      <c r="F14" s="41" t="n">
        <v>3121</v>
      </c>
      <c r="G14" s="41" t="n">
        <v>6258</v>
      </c>
    </row>
    <row r="15">
      <c r="A15" s="41" t="s">
        <v>108</v>
      </c>
      <c r="B15" s="41" t="s">
        <v>103</v>
      </c>
      <c r="C15" s="41" t="n">
        <v>1352</v>
      </c>
      <c r="D15" s="41" t="n">
        <v>2721</v>
      </c>
      <c r="E15" s="41" t="n">
        <v>1570</v>
      </c>
      <c r="F15" s="41" t="n">
        <v>9652</v>
      </c>
      <c r="G15" s="41" t="n">
        <v>14605</v>
      </c>
    </row>
    <row r="16">
      <c r="A16" s="41" t="s">
        <v>110</v>
      </c>
      <c r="B16" s="41" t="s">
        <v>226</v>
      </c>
      <c r="C16" s="41" t="n">
        <v>987</v>
      </c>
      <c r="D16" s="41" t="n">
        <v>1281</v>
      </c>
      <c r="E16" s="41" t="n">
        <v>1164</v>
      </c>
      <c r="F16" s="41" t="n">
        <v>6696</v>
      </c>
      <c r="G16" s="41" t="n">
        <v>12168</v>
      </c>
    </row>
    <row r="17">
      <c r="A17" s="41" t="s">
        <v>112</v>
      </c>
      <c r="B17" s="41" t="s">
        <v>152</v>
      </c>
      <c r="C17" s="41" t="n">
        <v>778</v>
      </c>
      <c r="D17" s="41" t="n">
        <v>1482</v>
      </c>
      <c r="E17" s="41" t="n">
        <v>1479</v>
      </c>
      <c r="F17" s="41" t="n">
        <v>7599</v>
      </c>
      <c r="G17" s="41" t="n">
        <v>22100</v>
      </c>
    </row>
    <row r="18">
      <c r="A18" s="41" t="s">
        <v>114</v>
      </c>
      <c r="B18" s="41" t="s">
        <v>113</v>
      </c>
      <c r="C18" s="41" t="n">
        <v>733</v>
      </c>
      <c r="D18" s="41" t="n">
        <v>1150</v>
      </c>
      <c r="E18" s="41" t="n">
        <v>678</v>
      </c>
      <c r="F18" s="41" t="n">
        <v>5767</v>
      </c>
      <c r="G18" s="41" t="n">
        <v>12541</v>
      </c>
    </row>
    <row r="19">
      <c r="A19" s="41" t="s">
        <v>116</v>
      </c>
      <c r="B19" s="41" t="s">
        <v>170</v>
      </c>
      <c r="C19" s="41" t="n">
        <v>456</v>
      </c>
      <c r="D19" s="41" t="n">
        <v>852</v>
      </c>
      <c r="E19" s="41" t="n">
        <v>875</v>
      </c>
      <c r="F19" s="41" t="n">
        <v>3605</v>
      </c>
      <c r="G19" s="41" t="n">
        <v>4794</v>
      </c>
    </row>
    <row r="20">
      <c r="A20" s="41" t="s">
        <v>118</v>
      </c>
      <c r="B20" s="41" t="s">
        <v>182</v>
      </c>
      <c r="C20" s="41" t="n">
        <v>429</v>
      </c>
      <c r="D20" s="41" t="n">
        <v>658</v>
      </c>
      <c r="E20" s="41" t="n">
        <v>746</v>
      </c>
      <c r="F20" s="41" t="n">
        <v>4273</v>
      </c>
      <c r="G20" s="41" t="n">
        <v>6948</v>
      </c>
    </row>
    <row r="21">
      <c r="A21" s="41" t="s">
        <v>120</v>
      </c>
      <c r="B21" s="41" t="s">
        <v>138</v>
      </c>
      <c r="C21" s="41" t="n">
        <v>354</v>
      </c>
      <c r="D21" s="41" t="n">
        <v>702</v>
      </c>
      <c r="E21" s="41" t="n">
        <v>420</v>
      </c>
      <c r="F21" s="41" t="n">
        <v>4645</v>
      </c>
      <c r="G21" s="41" t="n">
        <v>6188</v>
      </c>
    </row>
    <row r="22">
      <c r="A22" s="41" t="s">
        <v>122</v>
      </c>
      <c r="B22" s="41" t="s">
        <v>211</v>
      </c>
      <c r="C22" s="41" t="n">
        <v>281</v>
      </c>
      <c r="D22" s="41" t="n">
        <v>0</v>
      </c>
      <c r="E22" s="41" t="n">
        <v>0</v>
      </c>
      <c r="F22" s="41" t="n">
        <v>664</v>
      </c>
      <c r="G22" s="41" t="n">
        <v>722</v>
      </c>
    </row>
    <row r="23">
      <c r="A23" s="41" t="s">
        <v>124</v>
      </c>
      <c r="B23" s="41" t="s">
        <v>109</v>
      </c>
      <c r="C23" s="41" t="n">
        <v>269</v>
      </c>
      <c r="D23" s="41" t="n">
        <v>630</v>
      </c>
      <c r="E23" s="41" t="n">
        <v>153</v>
      </c>
      <c r="F23" s="41" t="n">
        <v>2322</v>
      </c>
      <c r="G23" s="41" t="n">
        <v>3380</v>
      </c>
    </row>
    <row r="24">
      <c r="A24" s="41" t="s">
        <v>126</v>
      </c>
      <c r="B24" s="41" t="s">
        <v>111</v>
      </c>
      <c r="C24" s="41" t="n">
        <v>243</v>
      </c>
      <c r="D24" s="41" t="n">
        <v>141</v>
      </c>
      <c r="E24" s="41" t="n">
        <v>2856</v>
      </c>
      <c r="F24" s="41" t="n">
        <v>773</v>
      </c>
      <c r="G24" s="41" t="n">
        <v>6795</v>
      </c>
    </row>
    <row r="25">
      <c r="A25" s="41" t="s">
        <v>127</v>
      </c>
      <c r="B25" s="41" t="s">
        <v>115</v>
      </c>
      <c r="C25" s="41" t="n">
        <v>178</v>
      </c>
      <c r="D25" s="41" t="n">
        <v>40</v>
      </c>
      <c r="E25" s="41" t="n">
        <v>1</v>
      </c>
      <c r="F25" s="41" t="n">
        <v>1337</v>
      </c>
      <c r="G25" s="41" t="n">
        <v>3003</v>
      </c>
    </row>
    <row r="26">
      <c r="A26" s="41" t="s">
        <v>129</v>
      </c>
      <c r="B26" s="41" t="s">
        <v>203</v>
      </c>
      <c r="C26" s="41" t="n">
        <v>177</v>
      </c>
      <c r="D26" s="41" t="n">
        <v>210</v>
      </c>
      <c r="E26" s="41" t="n">
        <v>130</v>
      </c>
      <c r="F26" s="41" t="n">
        <v>1338</v>
      </c>
      <c r="G26" s="41" t="n">
        <v>2141</v>
      </c>
    </row>
    <row r="27">
      <c r="A27" s="41" t="s">
        <v>131</v>
      </c>
      <c r="B27" s="41" t="s">
        <v>227</v>
      </c>
      <c r="C27" s="41" t="n">
        <v>164</v>
      </c>
      <c r="D27" s="41" t="n">
        <v>151</v>
      </c>
      <c r="E27" s="41" t="n">
        <v>0</v>
      </c>
      <c r="F27" s="41" t="n">
        <v>1201</v>
      </c>
      <c r="G27" s="41" t="n">
        <v>1698</v>
      </c>
    </row>
    <row r="28">
      <c r="A28" s="41" t="s">
        <v>133</v>
      </c>
      <c r="B28" s="41" t="s">
        <v>228</v>
      </c>
      <c r="C28" s="41" t="n">
        <v>86</v>
      </c>
      <c r="D28" s="41" t="n">
        <v>88</v>
      </c>
      <c r="E28" s="41" t="n">
        <v>5</v>
      </c>
      <c r="F28" s="41" t="n">
        <v>288</v>
      </c>
      <c r="G28" s="41" t="n">
        <v>329</v>
      </c>
    </row>
    <row r="29">
      <c r="A29" s="41" t="s">
        <v>135</v>
      </c>
      <c r="B29" s="41" t="s">
        <v>134</v>
      </c>
      <c r="C29" s="41" t="n">
        <v>41</v>
      </c>
      <c r="D29" s="41" t="n">
        <v>52</v>
      </c>
      <c r="E29" s="41" t="n">
        <v>54</v>
      </c>
      <c r="F29" s="41" t="n">
        <v>292</v>
      </c>
      <c r="G29" s="41" t="n">
        <v>440</v>
      </c>
    </row>
    <row r="30">
      <c r="A30" s="41" t="s">
        <v>137</v>
      </c>
      <c r="B30" s="41" t="s">
        <v>186</v>
      </c>
      <c r="C30" s="41" t="n">
        <v>34</v>
      </c>
      <c r="D30" s="41" t="n">
        <v>3</v>
      </c>
      <c r="E30" s="41" t="n">
        <v>28</v>
      </c>
      <c r="F30" s="41" t="n">
        <v>92</v>
      </c>
      <c r="G30" s="41" t="n">
        <v>149</v>
      </c>
    </row>
    <row r="31">
      <c r="A31" s="41" t="s">
        <v>139</v>
      </c>
      <c r="B31" s="41" t="s">
        <v>176</v>
      </c>
      <c r="C31" s="41" t="n">
        <v>17</v>
      </c>
      <c r="D31" s="41" t="n">
        <v>116</v>
      </c>
      <c r="E31" s="41" t="n">
        <v>70</v>
      </c>
      <c r="F31" s="41" t="n">
        <v>587</v>
      </c>
      <c r="G31" s="41" t="n">
        <v>798</v>
      </c>
    </row>
    <row r="32">
      <c r="A32" s="41" t="s">
        <v>141</v>
      </c>
      <c r="B32" s="41" t="s">
        <v>189</v>
      </c>
      <c r="C32" s="41" t="n">
        <v>6</v>
      </c>
      <c r="D32" s="41" t="n">
        <v>0</v>
      </c>
      <c r="E32" s="41" t="n">
        <v>253</v>
      </c>
      <c r="F32" s="41" t="n">
        <v>743</v>
      </c>
      <c r="G32" s="41" t="n">
        <v>1412</v>
      </c>
    </row>
    <row r="33">
      <c r="A33" s="41" t="s">
        <v>143</v>
      </c>
      <c r="B33" s="41" t="s">
        <v>229</v>
      </c>
      <c r="C33" s="41" t="n">
        <v>3</v>
      </c>
      <c r="D33" s="41" t="n">
        <v>4</v>
      </c>
      <c r="E33" s="41" t="n">
        <v>0</v>
      </c>
      <c r="F33" s="41" t="n">
        <v>54</v>
      </c>
      <c r="G33" s="41" t="n">
        <v>55</v>
      </c>
    </row>
    <row r="34">
      <c r="A34" s="41" t="s">
        <v>145</v>
      </c>
      <c r="B34" s="41" t="s">
        <v>230</v>
      </c>
      <c r="C34" s="41" t="n">
        <v>2</v>
      </c>
      <c r="D34" s="41" t="n">
        <v>134</v>
      </c>
      <c r="E34" s="41" t="n">
        <v>0</v>
      </c>
      <c r="F34" s="41" t="n">
        <v>366</v>
      </c>
      <c r="G34" s="41" t="n">
        <v>618</v>
      </c>
    </row>
    <row r="35">
      <c r="A35" s="41" t="s">
        <v>147</v>
      </c>
      <c r="B35" s="41" t="s">
        <v>221</v>
      </c>
      <c r="C35" s="41" t="n">
        <v>0</v>
      </c>
      <c r="D35" s="41" t="n">
        <v>26</v>
      </c>
      <c r="E35" s="41" t="n">
        <v>7</v>
      </c>
      <c r="F35" s="41" t="n">
        <v>397</v>
      </c>
      <c r="G35" s="41" t="n">
        <v>585</v>
      </c>
    </row>
    <row r="36">
      <c r="A36" s="42" t="s">
        <v>32</v>
      </c>
      <c r="B36" s="42" t="s">
        <v>222</v>
      </c>
      <c r="C36" s="42" t="n">
        <v>20384</v>
      </c>
      <c r="D36" s="42" t="n">
        <v>21354</v>
      </c>
      <c r="E36" s="42" t="n">
        <v>22482</v>
      </c>
      <c r="F36" s="42" t="n">
        <v>136652</v>
      </c>
      <c r="G36" s="42" t="n">
        <v>244681</v>
      </c>
    </row>
    <row r="37">
      <c r="A37" s="28" t="s">
        <v>223</v>
      </c>
      <c r="B37" s="28"/>
      <c r="C37" s="28"/>
      <c r="D37" s="28"/>
      <c r="E37" s="28"/>
      <c r="F37" s="28"/>
      <c r="G37" s="28"/>
    </row>
    <row r="38">
      <c r="A38" s="28" t="s">
        <v>60</v>
      </c>
      <c r="B38" s="28"/>
      <c r="C38" s="28"/>
      <c r="D38" s="28"/>
      <c r="E38" s="28"/>
      <c r="F38" s="28"/>
      <c r="G38" s="28"/>
    </row>
  </sheetData>
  <sheetProtection sheet="1"/>
  <mergeCells count="3">
    <mergeCell ref="B1:E1"/>
    <mergeCell ref="A37:G37"/>
    <mergeCell ref="A38:G38"/>
  </mergeCells>
  <hyperlinks>
    <hyperlink ref="A7" r:id="rId1h"/>
  </hyperlinks>
  <pageMargins left="0.7" right="0.7" top="0.75" bottom="0.75" header="0.3" footer="0.3"/>
  <pageSetup paperSize="9" orientation="portrait"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232</v>
      </c>
    </row>
    <row r="6" ht="15.95" customHeight="1">
      <c r="A6" s="16" t="s">
        <v>27</v>
      </c>
    </row>
    <row r="7" ht="15" customHeight="1">
      <c r="A7" s="9" t="s">
        <v>25</v>
      </c>
    </row>
    <row r="9">
      <c r="A9" s="23"/>
      <c r="B9" s="23"/>
      <c r="C9" s="23"/>
      <c r="D9" s="23"/>
      <c r="E9" s="23"/>
      <c r="F9" s="23"/>
      <c r="G9" s="23"/>
    </row>
    <row r="10">
      <c r="A10" s="43" t="s">
        <v>96</v>
      </c>
      <c r="B10" s="43" t="s">
        <v>97</v>
      </c>
      <c r="C10" s="26" t="s">
        <v>33</v>
      </c>
      <c r="D10" s="26" t="s">
        <v>34</v>
      </c>
      <c r="E10" s="26" t="s">
        <v>45</v>
      </c>
      <c r="F10" s="26" t="s">
        <v>98</v>
      </c>
      <c r="G10" s="26" t="s">
        <v>99</v>
      </c>
    </row>
    <row r="11">
      <c r="A11" s="43" t="s">
        <v>100</v>
      </c>
      <c r="B11" s="43" t="s">
        <v>146</v>
      </c>
      <c r="C11" s="43" t="n">
        <v>948</v>
      </c>
      <c r="D11" s="43" t="n">
        <v>1365</v>
      </c>
      <c r="E11" s="43" t="n">
        <v>150</v>
      </c>
      <c r="F11" s="43" t="n">
        <v>6776</v>
      </c>
      <c r="G11" s="43" t="n">
        <v>9393</v>
      </c>
    </row>
    <row r="12">
      <c r="A12" s="43" t="s">
        <v>102</v>
      </c>
      <c r="B12" s="43" t="s">
        <v>142</v>
      </c>
      <c r="C12" s="43" t="n">
        <v>628</v>
      </c>
      <c r="D12" s="43" t="n">
        <v>634</v>
      </c>
      <c r="E12" s="43" t="n">
        <v>1094</v>
      </c>
      <c r="F12" s="43" t="n">
        <v>3874</v>
      </c>
      <c r="G12" s="43" t="n">
        <v>6760</v>
      </c>
    </row>
    <row r="13">
      <c r="A13" s="43" t="s">
        <v>104</v>
      </c>
      <c r="B13" s="43" t="s">
        <v>128</v>
      </c>
      <c r="C13" s="43" t="n">
        <v>386</v>
      </c>
      <c r="D13" s="43" t="n">
        <v>69</v>
      </c>
      <c r="E13" s="43" t="n">
        <v>160</v>
      </c>
      <c r="F13" s="43" t="n">
        <v>883</v>
      </c>
      <c r="G13" s="43" t="n">
        <v>1558</v>
      </c>
    </row>
    <row r="14">
      <c r="A14" s="43" t="s">
        <v>106</v>
      </c>
      <c r="B14" s="43" t="s">
        <v>182</v>
      </c>
      <c r="C14" s="43" t="n">
        <v>301</v>
      </c>
      <c r="D14" s="43" t="n">
        <v>190</v>
      </c>
      <c r="E14" s="43" t="n">
        <v>112</v>
      </c>
      <c r="F14" s="43" t="n">
        <v>1703</v>
      </c>
      <c r="G14" s="43" t="n">
        <v>2903</v>
      </c>
    </row>
    <row r="15">
      <c r="A15" s="43" t="s">
        <v>108</v>
      </c>
      <c r="B15" s="43" t="s">
        <v>134</v>
      </c>
      <c r="C15" s="43" t="n">
        <v>243</v>
      </c>
      <c r="D15" s="43" t="n">
        <v>435</v>
      </c>
      <c r="E15" s="43" t="n">
        <v>178</v>
      </c>
      <c r="F15" s="43" t="n">
        <v>1937</v>
      </c>
      <c r="G15" s="43" t="n">
        <v>3038</v>
      </c>
    </row>
    <row r="16">
      <c r="A16" s="43" t="s">
        <v>110</v>
      </c>
      <c r="B16" s="43" t="s">
        <v>203</v>
      </c>
      <c r="C16" s="43" t="n">
        <v>227</v>
      </c>
      <c r="D16" s="43" t="n">
        <v>216</v>
      </c>
      <c r="E16" s="43" t="n">
        <v>210</v>
      </c>
      <c r="F16" s="43" t="n">
        <v>1016</v>
      </c>
      <c r="G16" s="43" t="n">
        <v>1872</v>
      </c>
    </row>
    <row r="17">
      <c r="A17" s="43" t="s">
        <v>112</v>
      </c>
      <c r="B17" s="43" t="s">
        <v>233</v>
      </c>
      <c r="C17" s="43" t="n">
        <v>184</v>
      </c>
      <c r="D17" s="43" t="n">
        <v>166</v>
      </c>
      <c r="E17" s="43" t="n">
        <v>148</v>
      </c>
      <c r="F17" s="43" t="n">
        <v>950</v>
      </c>
      <c r="G17" s="43" t="n">
        <v>2402</v>
      </c>
    </row>
    <row r="18">
      <c r="A18" s="43" t="s">
        <v>114</v>
      </c>
      <c r="B18" s="43" t="s">
        <v>234</v>
      </c>
      <c r="C18" s="43" t="n">
        <v>178</v>
      </c>
      <c r="D18" s="43" t="n">
        <v>263</v>
      </c>
      <c r="E18" s="43" t="n">
        <v>228</v>
      </c>
      <c r="F18" s="43" t="n">
        <v>1488</v>
      </c>
      <c r="G18" s="43" t="n">
        <v>2592</v>
      </c>
    </row>
    <row r="19">
      <c r="A19" s="43" t="s">
        <v>116</v>
      </c>
      <c r="B19" s="43" t="s">
        <v>235</v>
      </c>
      <c r="C19" s="43" t="n">
        <v>135</v>
      </c>
      <c r="D19" s="43" t="n">
        <v>79</v>
      </c>
      <c r="E19" s="43" t="n">
        <v>0</v>
      </c>
      <c r="F19" s="43" t="n">
        <v>629</v>
      </c>
      <c r="G19" s="43" t="n">
        <v>815</v>
      </c>
    </row>
    <row r="20">
      <c r="A20" s="43" t="s">
        <v>118</v>
      </c>
      <c r="B20" s="43" t="s">
        <v>236</v>
      </c>
      <c r="C20" s="43" t="n">
        <v>114</v>
      </c>
      <c r="D20" s="43" t="n">
        <v>0</v>
      </c>
      <c r="E20" s="43" t="n">
        <v>438</v>
      </c>
      <c r="F20" s="43" t="n">
        <v>117</v>
      </c>
      <c r="G20" s="43" t="n">
        <v>2639</v>
      </c>
    </row>
    <row r="21">
      <c r="A21" s="43" t="s">
        <v>120</v>
      </c>
      <c r="B21" s="43" t="s">
        <v>101</v>
      </c>
      <c r="C21" s="43" t="n">
        <v>112</v>
      </c>
      <c r="D21" s="43" t="n">
        <v>105</v>
      </c>
      <c r="E21" s="43" t="n">
        <v>1911</v>
      </c>
      <c r="F21" s="43" t="n">
        <v>881</v>
      </c>
      <c r="G21" s="43" t="n">
        <v>4563</v>
      </c>
    </row>
    <row r="22">
      <c r="A22" s="43" t="s">
        <v>122</v>
      </c>
      <c r="B22" s="43" t="s">
        <v>176</v>
      </c>
      <c r="C22" s="43" t="n">
        <v>98</v>
      </c>
      <c r="D22" s="43" t="n">
        <v>117</v>
      </c>
      <c r="E22" s="43" t="n">
        <v>0</v>
      </c>
      <c r="F22" s="43" t="n">
        <v>275</v>
      </c>
      <c r="G22" s="43" t="n">
        <v>275</v>
      </c>
    </row>
    <row r="23">
      <c r="A23" s="43" t="s">
        <v>124</v>
      </c>
      <c r="B23" s="43" t="s">
        <v>237</v>
      </c>
      <c r="C23" s="43" t="n">
        <v>84</v>
      </c>
      <c r="D23" s="43" t="n">
        <v>174</v>
      </c>
      <c r="E23" s="43" t="n">
        <v>51</v>
      </c>
      <c r="F23" s="43" t="n">
        <v>663</v>
      </c>
      <c r="G23" s="43" t="n">
        <v>1102</v>
      </c>
    </row>
    <row r="24">
      <c r="A24" s="43" t="s">
        <v>126</v>
      </c>
      <c r="B24" s="43" t="s">
        <v>238</v>
      </c>
      <c r="C24" s="43" t="n">
        <v>72</v>
      </c>
      <c r="D24" s="43" t="n">
        <v>82</v>
      </c>
      <c r="E24" s="43" t="n">
        <v>40</v>
      </c>
      <c r="F24" s="43" t="n">
        <v>401</v>
      </c>
      <c r="G24" s="43" t="n">
        <v>715</v>
      </c>
    </row>
    <row r="25">
      <c r="A25" s="43" t="s">
        <v>127</v>
      </c>
      <c r="B25" s="43" t="s">
        <v>229</v>
      </c>
      <c r="C25" s="43" t="n">
        <v>60</v>
      </c>
      <c r="D25" s="43" t="n">
        <v>224</v>
      </c>
      <c r="E25" s="43" t="n">
        <v>137</v>
      </c>
      <c r="F25" s="43" t="n">
        <v>944</v>
      </c>
      <c r="G25" s="43" t="n">
        <v>1835</v>
      </c>
    </row>
    <row r="26">
      <c r="A26" s="43" t="s">
        <v>129</v>
      </c>
      <c r="B26" s="43" t="s">
        <v>227</v>
      </c>
      <c r="C26" s="43" t="n">
        <v>35</v>
      </c>
      <c r="D26" s="43" t="n">
        <v>45</v>
      </c>
      <c r="E26" s="43" t="n">
        <v>2</v>
      </c>
      <c r="F26" s="43" t="n">
        <v>220</v>
      </c>
      <c r="G26" s="43" t="n">
        <v>252</v>
      </c>
    </row>
    <row r="27">
      <c r="A27" s="43" t="s">
        <v>131</v>
      </c>
      <c r="B27" s="43" t="s">
        <v>239</v>
      </c>
      <c r="C27" s="43" t="n">
        <v>21</v>
      </c>
      <c r="D27" s="43" t="n">
        <v>0</v>
      </c>
      <c r="E27" s="43" t="n">
        <v>0</v>
      </c>
      <c r="F27" s="43" t="n">
        <v>21</v>
      </c>
      <c r="G27" s="43" t="n">
        <v>21</v>
      </c>
    </row>
    <row r="28">
      <c r="A28" s="43" t="s">
        <v>133</v>
      </c>
      <c r="B28" s="43" t="s">
        <v>109</v>
      </c>
      <c r="C28" s="43" t="n">
        <v>8</v>
      </c>
      <c r="D28" s="43" t="n">
        <v>16</v>
      </c>
      <c r="E28" s="43" t="n">
        <v>0</v>
      </c>
      <c r="F28" s="43" t="n">
        <v>64</v>
      </c>
      <c r="G28" s="43" t="n">
        <v>73</v>
      </c>
    </row>
    <row r="29">
      <c r="A29" s="43" t="s">
        <v>135</v>
      </c>
      <c r="B29" s="43" t="s">
        <v>240</v>
      </c>
      <c r="C29" s="43" t="n">
        <v>1</v>
      </c>
      <c r="D29" s="43" t="n">
        <v>6</v>
      </c>
      <c r="E29" s="43" t="n">
        <v>0</v>
      </c>
      <c r="F29" s="43" t="n">
        <v>7</v>
      </c>
      <c r="G29" s="43" t="n">
        <v>7</v>
      </c>
    </row>
    <row r="30">
      <c r="A30" s="43" t="s">
        <v>137</v>
      </c>
      <c r="B30" s="43" t="s">
        <v>221</v>
      </c>
      <c r="C30" s="43" t="n">
        <v>2</v>
      </c>
      <c r="D30" s="43" t="n">
        <v>6</v>
      </c>
      <c r="E30" s="43" t="n">
        <v>0</v>
      </c>
      <c r="F30" s="43" t="n">
        <v>94</v>
      </c>
      <c r="G30" s="43" t="n">
        <v>103</v>
      </c>
    </row>
    <row r="31">
      <c r="A31" s="44" t="s">
        <v>32</v>
      </c>
      <c r="B31" s="44" t="s">
        <v>222</v>
      </c>
      <c r="C31" s="44" t="n">
        <v>3837</v>
      </c>
      <c r="D31" s="44" t="n">
        <v>4192</v>
      </c>
      <c r="E31" s="44" t="n">
        <v>4859</v>
      </c>
      <c r="F31" s="44" t="n">
        <v>22943</v>
      </c>
      <c r="G31" s="44" t="n">
        <v>42918</v>
      </c>
    </row>
    <row r="32">
      <c r="A32" s="28" t="s">
        <v>223</v>
      </c>
      <c r="B32" s="28"/>
      <c r="C32" s="28"/>
      <c r="D32" s="28"/>
      <c r="E32" s="28"/>
      <c r="F32" s="28"/>
      <c r="G32" s="28"/>
    </row>
    <row r="33">
      <c r="A33" s="28" t="s">
        <v>60</v>
      </c>
      <c r="B33" s="28"/>
      <c r="C33" s="28"/>
      <c r="D33" s="28"/>
      <c r="E33" s="28"/>
      <c r="F33" s="28"/>
      <c r="G33" s="28"/>
    </row>
  </sheetData>
  <sheetProtection sheet="1"/>
  <mergeCells count="3">
    <mergeCell ref="B1:E1"/>
    <mergeCell ref="A32:G32"/>
    <mergeCell ref="A33:G33"/>
  </mergeCells>
  <hyperlinks>
    <hyperlink ref="A7" r:id="rId1h"/>
  </hyperlinks>
  <pageMargins left="0.7" right="0.7" top="0.75" bottom="0.75" header="0.3" footer="0.3"/>
  <pageSetup paperSize="9" orientation="portrait"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242</v>
      </c>
    </row>
    <row r="6" ht="15.95" customHeight="1">
      <c r="A6" s="16" t="s">
        <v>27</v>
      </c>
    </row>
    <row r="7" ht="15" customHeight="1">
      <c r="A7" s="9" t="s">
        <v>25</v>
      </c>
    </row>
    <row r="9">
      <c r="A9" s="23"/>
      <c r="B9" s="23"/>
      <c r="C9" s="23"/>
      <c r="D9" s="23"/>
      <c r="E9" s="23"/>
      <c r="F9" s="23"/>
      <c r="G9" s="23"/>
    </row>
    <row r="10">
      <c r="A10" s="45" t="s">
        <v>96</v>
      </c>
      <c r="B10" s="45" t="s">
        <v>97</v>
      </c>
      <c r="C10" s="26" t="s">
        <v>33</v>
      </c>
      <c r="D10" s="26" t="s">
        <v>34</v>
      </c>
      <c r="E10" s="26" t="s">
        <v>45</v>
      </c>
      <c r="F10" s="26" t="s">
        <v>98</v>
      </c>
      <c r="G10" s="26" t="s">
        <v>99</v>
      </c>
    </row>
    <row r="11">
      <c r="A11" s="45" t="s">
        <v>100</v>
      </c>
      <c r="B11" s="45" t="s">
        <v>158</v>
      </c>
      <c r="C11" s="45" t="n">
        <v>243</v>
      </c>
      <c r="D11" s="45" t="n">
        <v>309</v>
      </c>
      <c r="E11" s="45" t="n">
        <v>228</v>
      </c>
      <c r="F11" s="45" t="n">
        <v>1518</v>
      </c>
      <c r="G11" s="45" t="n">
        <v>2606</v>
      </c>
    </row>
    <row r="12">
      <c r="A12" s="45" t="s">
        <v>102</v>
      </c>
      <c r="B12" s="45" t="s">
        <v>142</v>
      </c>
      <c r="C12" s="45" t="n">
        <v>233</v>
      </c>
      <c r="D12" s="45" t="n">
        <v>193</v>
      </c>
      <c r="E12" s="45" t="n">
        <v>183</v>
      </c>
      <c r="F12" s="45" t="n">
        <v>1814</v>
      </c>
      <c r="G12" s="45" t="n">
        <v>3114</v>
      </c>
    </row>
    <row r="13">
      <c r="A13" s="45" t="s">
        <v>104</v>
      </c>
      <c r="B13" s="45" t="s">
        <v>243</v>
      </c>
      <c r="C13" s="45" t="n">
        <v>210</v>
      </c>
      <c r="D13" s="45" t="n">
        <v>178</v>
      </c>
      <c r="E13" s="45" t="n">
        <v>273</v>
      </c>
      <c r="F13" s="45" t="n">
        <v>1208</v>
      </c>
      <c r="G13" s="45" t="n">
        <v>2482</v>
      </c>
    </row>
    <row r="14">
      <c r="A14" s="45" t="s">
        <v>106</v>
      </c>
      <c r="B14" s="45" t="s">
        <v>236</v>
      </c>
      <c r="C14" s="45" t="n">
        <v>136</v>
      </c>
      <c r="D14" s="45" t="n">
        <v>116</v>
      </c>
      <c r="E14" s="45" t="n">
        <v>107</v>
      </c>
      <c r="F14" s="45" t="n">
        <v>604</v>
      </c>
      <c r="G14" s="45" t="n">
        <v>957</v>
      </c>
    </row>
    <row r="15">
      <c r="A15" s="45" t="s">
        <v>108</v>
      </c>
      <c r="B15" s="45" t="s">
        <v>244</v>
      </c>
      <c r="C15" s="45" t="n">
        <v>107</v>
      </c>
      <c r="D15" s="45" t="n">
        <v>136</v>
      </c>
      <c r="E15" s="45" t="n">
        <v>72</v>
      </c>
      <c r="F15" s="45" t="n">
        <v>769</v>
      </c>
      <c r="G15" s="45" t="n">
        <v>1257</v>
      </c>
    </row>
    <row r="16">
      <c r="A16" s="45" t="s">
        <v>110</v>
      </c>
      <c r="B16" s="45" t="s">
        <v>233</v>
      </c>
      <c r="C16" s="45" t="n">
        <v>101</v>
      </c>
      <c r="D16" s="45" t="n">
        <v>100</v>
      </c>
      <c r="E16" s="45" t="n">
        <v>47</v>
      </c>
      <c r="F16" s="45" t="n">
        <v>564</v>
      </c>
      <c r="G16" s="45" t="n">
        <v>947</v>
      </c>
    </row>
    <row r="17">
      <c r="A17" s="45" t="s">
        <v>112</v>
      </c>
      <c r="B17" s="45" t="s">
        <v>245</v>
      </c>
      <c r="C17" s="45" t="n">
        <v>70</v>
      </c>
      <c r="D17" s="45" t="n">
        <v>70</v>
      </c>
      <c r="E17" s="45" t="n">
        <v>110</v>
      </c>
      <c r="F17" s="45" t="n">
        <v>371</v>
      </c>
      <c r="G17" s="45" t="n">
        <v>762</v>
      </c>
    </row>
    <row r="18">
      <c r="A18" s="45" t="s">
        <v>114</v>
      </c>
      <c r="B18" s="45" t="s">
        <v>246</v>
      </c>
      <c r="C18" s="45" t="n">
        <v>65</v>
      </c>
      <c r="D18" s="45" t="n">
        <v>50</v>
      </c>
      <c r="E18" s="45" t="n">
        <v>36</v>
      </c>
      <c r="F18" s="45" t="n">
        <v>563</v>
      </c>
      <c r="G18" s="45" t="n">
        <v>811</v>
      </c>
    </row>
    <row r="19">
      <c r="A19" s="45" t="s">
        <v>116</v>
      </c>
      <c r="B19" s="45" t="s">
        <v>247</v>
      </c>
      <c r="C19" s="45" t="n">
        <v>59</v>
      </c>
      <c r="D19" s="45" t="n">
        <v>198</v>
      </c>
      <c r="E19" s="45" t="n">
        <v>70</v>
      </c>
      <c r="F19" s="45" t="n">
        <v>716</v>
      </c>
      <c r="G19" s="45" t="n">
        <v>1126</v>
      </c>
    </row>
    <row r="20">
      <c r="A20" s="45" t="s">
        <v>118</v>
      </c>
      <c r="B20" s="45" t="s">
        <v>134</v>
      </c>
      <c r="C20" s="45" t="n">
        <v>36</v>
      </c>
      <c r="D20" s="45" t="n">
        <v>42</v>
      </c>
      <c r="E20" s="45" t="n">
        <v>37</v>
      </c>
      <c r="F20" s="45" t="n">
        <v>354</v>
      </c>
      <c r="G20" s="45" t="n">
        <v>539</v>
      </c>
    </row>
    <row r="21">
      <c r="A21" s="45" t="s">
        <v>120</v>
      </c>
      <c r="B21" s="45" t="s">
        <v>237</v>
      </c>
      <c r="C21" s="45" t="n">
        <v>34</v>
      </c>
      <c r="D21" s="45" t="n">
        <v>49</v>
      </c>
      <c r="E21" s="45" t="n">
        <v>23</v>
      </c>
      <c r="F21" s="45" t="n">
        <v>287</v>
      </c>
      <c r="G21" s="45" t="n">
        <v>432</v>
      </c>
    </row>
    <row r="22">
      <c r="A22" s="45" t="s">
        <v>122</v>
      </c>
      <c r="B22" s="45" t="s">
        <v>248</v>
      </c>
      <c r="C22" s="45" t="n">
        <v>20</v>
      </c>
      <c r="D22" s="45" t="n">
        <v>27</v>
      </c>
      <c r="E22" s="45" t="n">
        <v>19</v>
      </c>
      <c r="F22" s="45" t="n">
        <v>116</v>
      </c>
      <c r="G22" s="45" t="n">
        <v>259</v>
      </c>
    </row>
    <row r="23">
      <c r="A23" s="45" t="s">
        <v>124</v>
      </c>
      <c r="B23" s="45" t="s">
        <v>249</v>
      </c>
      <c r="C23" s="45" t="n">
        <v>20</v>
      </c>
      <c r="D23" s="45" t="n">
        <v>48</v>
      </c>
      <c r="E23" s="45" t="n">
        <v>6</v>
      </c>
      <c r="F23" s="45" t="n">
        <v>109</v>
      </c>
      <c r="G23" s="45" t="n">
        <v>111</v>
      </c>
    </row>
    <row r="24">
      <c r="A24" s="45" t="s">
        <v>126</v>
      </c>
      <c r="B24" s="45" t="s">
        <v>250</v>
      </c>
      <c r="C24" s="45" t="n">
        <v>15</v>
      </c>
      <c r="D24" s="45" t="n">
        <v>17</v>
      </c>
      <c r="E24" s="45" t="n">
        <v>16</v>
      </c>
      <c r="F24" s="45" t="n">
        <v>78</v>
      </c>
      <c r="G24" s="45" t="n">
        <v>132</v>
      </c>
    </row>
    <row r="25">
      <c r="A25" s="45" t="s">
        <v>127</v>
      </c>
      <c r="B25" s="45" t="s">
        <v>251</v>
      </c>
      <c r="C25" s="45" t="n">
        <v>12</v>
      </c>
      <c r="D25" s="45" t="n">
        <v>21</v>
      </c>
      <c r="E25" s="45" t="n">
        <v>12</v>
      </c>
      <c r="F25" s="45" t="n">
        <v>101</v>
      </c>
      <c r="G25" s="45" t="n">
        <v>210</v>
      </c>
    </row>
    <row r="26">
      <c r="A26" s="45" t="s">
        <v>129</v>
      </c>
      <c r="B26" s="45" t="s">
        <v>252</v>
      </c>
      <c r="C26" s="45" t="n">
        <v>4</v>
      </c>
      <c r="D26" s="45" t="n">
        <v>21</v>
      </c>
      <c r="E26" s="45" t="n">
        <v>5</v>
      </c>
      <c r="F26" s="45" t="n">
        <v>85</v>
      </c>
      <c r="G26" s="45" t="n">
        <v>131</v>
      </c>
    </row>
    <row r="27">
      <c r="A27" s="45" t="s">
        <v>131</v>
      </c>
      <c r="B27" s="45" t="s">
        <v>253</v>
      </c>
      <c r="C27" s="45" t="n">
        <v>1</v>
      </c>
      <c r="D27" s="45" t="n">
        <v>0</v>
      </c>
      <c r="E27" s="45" t="n">
        <v>1</v>
      </c>
      <c r="F27" s="45" t="n">
        <v>1</v>
      </c>
      <c r="G27" s="45" t="n">
        <v>65</v>
      </c>
    </row>
    <row r="28">
      <c r="A28" s="45" t="s">
        <v>133</v>
      </c>
      <c r="B28" s="45" t="s">
        <v>254</v>
      </c>
      <c r="C28" s="45" t="n">
        <v>1</v>
      </c>
      <c r="D28" s="45" t="n">
        <v>1</v>
      </c>
      <c r="E28" s="45" t="n">
        <v>10</v>
      </c>
      <c r="F28" s="45" t="n">
        <v>21</v>
      </c>
      <c r="G28" s="45" t="n">
        <v>46</v>
      </c>
    </row>
    <row r="29">
      <c r="A29" s="45" t="s">
        <v>135</v>
      </c>
      <c r="B29" s="45" t="s">
        <v>109</v>
      </c>
      <c r="C29" s="45" t="n">
        <v>1</v>
      </c>
      <c r="D29" s="45" t="n">
        <v>2</v>
      </c>
      <c r="E29" s="45" t="n">
        <v>0</v>
      </c>
      <c r="F29" s="45" t="n">
        <v>19</v>
      </c>
      <c r="G29" s="45" t="n">
        <v>23</v>
      </c>
    </row>
    <row r="30">
      <c r="A30" s="45" t="s">
        <v>137</v>
      </c>
      <c r="B30" s="45" t="s">
        <v>240</v>
      </c>
      <c r="C30" s="45" t="n">
        <v>1</v>
      </c>
      <c r="D30" s="45" t="n">
        <v>8</v>
      </c>
      <c r="E30" s="45" t="n">
        <v>0</v>
      </c>
      <c r="F30" s="45" t="n">
        <v>11</v>
      </c>
      <c r="G30" s="45" t="n">
        <v>11</v>
      </c>
    </row>
    <row r="31">
      <c r="A31" s="45" t="s">
        <v>139</v>
      </c>
      <c r="B31" s="45" t="s">
        <v>221</v>
      </c>
      <c r="C31" s="45" t="n">
        <v>0</v>
      </c>
      <c r="D31" s="45" t="n">
        <v>1</v>
      </c>
      <c r="E31" s="45" t="n">
        <v>0</v>
      </c>
      <c r="F31" s="45" t="n">
        <v>8</v>
      </c>
      <c r="G31" s="45" t="n">
        <v>16</v>
      </c>
    </row>
    <row r="32">
      <c r="A32" s="46" t="s">
        <v>32</v>
      </c>
      <c r="B32" s="46" t="s">
        <v>222</v>
      </c>
      <c r="C32" s="46" t="n">
        <v>1369</v>
      </c>
      <c r="D32" s="46" t="n">
        <v>1587</v>
      </c>
      <c r="E32" s="46" t="n">
        <v>1255</v>
      </c>
      <c r="F32" s="46" t="n">
        <v>9317</v>
      </c>
      <c r="G32" s="46" t="n">
        <v>16037</v>
      </c>
    </row>
    <row r="33">
      <c r="A33" s="28" t="s">
        <v>223</v>
      </c>
      <c r="B33" s="28"/>
      <c r="C33" s="28"/>
      <c r="D33" s="28"/>
      <c r="E33" s="28"/>
      <c r="F33" s="28"/>
      <c r="G33" s="28"/>
    </row>
    <row r="34">
      <c r="A34" s="28" t="s">
        <v>60</v>
      </c>
      <c r="B34" s="28"/>
      <c r="C34" s="28"/>
      <c r="D34" s="28"/>
      <c r="E34" s="28"/>
      <c r="F34" s="28"/>
      <c r="G34" s="28"/>
    </row>
  </sheetData>
  <sheetProtection sheet="1"/>
  <mergeCells count="3">
    <mergeCell ref="B1:E1"/>
    <mergeCell ref="A33:G33"/>
    <mergeCell ref="A34:G34"/>
  </mergeCells>
  <hyperlinks>
    <hyperlink ref="A7" r:id="rId1h"/>
  </hyperlinks>
  <pageMargins left="0.7" right="0.7" top="0.75" bottom="0.75" header="0.3" footer="0.3"/>
  <pageSetup paperSize="9" orientation="portrait"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256</v>
      </c>
    </row>
    <row r="6" ht="15.95" customHeight="1">
      <c r="A6" s="16" t="s">
        <v>27</v>
      </c>
    </row>
    <row r="7" ht="15" customHeight="1">
      <c r="A7" s="9" t="s">
        <v>25</v>
      </c>
    </row>
    <row r="9">
      <c r="A9" s="23"/>
      <c r="B9" s="23"/>
      <c r="C9" s="23"/>
      <c r="D9" s="23"/>
      <c r="E9" s="23"/>
      <c r="F9" s="23"/>
      <c r="G9" s="23"/>
    </row>
    <row r="10">
      <c r="A10" s="47" t="s">
        <v>96</v>
      </c>
      <c r="B10" s="47" t="s">
        <v>97</v>
      </c>
      <c r="C10" s="26" t="s">
        <v>33</v>
      </c>
      <c r="D10" s="26" t="s">
        <v>34</v>
      </c>
      <c r="E10" s="26" t="s">
        <v>45</v>
      </c>
      <c r="F10" s="26" t="s">
        <v>98</v>
      </c>
      <c r="G10" s="26" t="s">
        <v>99</v>
      </c>
    </row>
    <row r="11">
      <c r="A11" s="47" t="s">
        <v>100</v>
      </c>
      <c r="B11" s="47" t="s">
        <v>158</v>
      </c>
      <c r="C11" s="47" t="n">
        <v>36</v>
      </c>
      <c r="D11" s="47" t="n">
        <v>40</v>
      </c>
      <c r="E11" s="47" t="n">
        <v>37</v>
      </c>
      <c r="F11" s="47" t="n">
        <v>304</v>
      </c>
      <c r="G11" s="47" t="n">
        <v>540</v>
      </c>
    </row>
    <row r="12">
      <c r="A12" s="47" t="s">
        <v>102</v>
      </c>
      <c r="B12" s="47" t="s">
        <v>257</v>
      </c>
      <c r="C12" s="47" t="n">
        <v>26</v>
      </c>
      <c r="D12" s="47" t="n">
        <v>18</v>
      </c>
      <c r="E12" s="47" t="n">
        <v>0</v>
      </c>
      <c r="F12" s="47" t="n">
        <v>111</v>
      </c>
      <c r="G12" s="47" t="n">
        <v>114</v>
      </c>
    </row>
    <row r="13">
      <c r="A13" s="47" t="s">
        <v>104</v>
      </c>
      <c r="B13" s="47" t="s">
        <v>258</v>
      </c>
      <c r="C13" s="47" t="n">
        <v>19</v>
      </c>
      <c r="D13" s="47" t="n">
        <v>15</v>
      </c>
      <c r="E13" s="47" t="n">
        <v>19</v>
      </c>
      <c r="F13" s="47" t="n">
        <v>189</v>
      </c>
      <c r="G13" s="47" t="n">
        <v>356</v>
      </c>
    </row>
    <row r="14">
      <c r="A14" s="47" t="s">
        <v>106</v>
      </c>
      <c r="B14" s="47" t="s">
        <v>244</v>
      </c>
      <c r="C14" s="47" t="n">
        <v>18</v>
      </c>
      <c r="D14" s="47" t="n">
        <v>26</v>
      </c>
      <c r="E14" s="47" t="n">
        <v>27</v>
      </c>
      <c r="F14" s="47" t="n">
        <v>197</v>
      </c>
      <c r="G14" s="47" t="n">
        <v>358</v>
      </c>
    </row>
    <row r="15">
      <c r="A15" s="47" t="s">
        <v>108</v>
      </c>
      <c r="B15" s="47" t="s">
        <v>233</v>
      </c>
      <c r="C15" s="47" t="n">
        <v>18</v>
      </c>
      <c r="D15" s="47" t="n">
        <v>22</v>
      </c>
      <c r="E15" s="47" t="n">
        <v>8</v>
      </c>
      <c r="F15" s="47" t="n">
        <v>150</v>
      </c>
      <c r="G15" s="47" t="n">
        <v>263</v>
      </c>
    </row>
    <row r="16">
      <c r="A16" s="47" t="s">
        <v>110</v>
      </c>
      <c r="B16" s="47" t="s">
        <v>259</v>
      </c>
      <c r="C16" s="47" t="n">
        <v>14</v>
      </c>
      <c r="D16" s="47" t="n">
        <v>2</v>
      </c>
      <c r="E16" s="47" t="n">
        <v>2</v>
      </c>
      <c r="F16" s="47" t="n">
        <v>37</v>
      </c>
      <c r="G16" s="47" t="n">
        <v>56</v>
      </c>
    </row>
    <row r="17">
      <c r="A17" s="47" t="s">
        <v>112</v>
      </c>
      <c r="B17" s="47" t="s">
        <v>182</v>
      </c>
      <c r="C17" s="47" t="n">
        <v>13</v>
      </c>
      <c r="D17" s="47" t="n">
        <v>20</v>
      </c>
      <c r="E17" s="47" t="n">
        <v>4</v>
      </c>
      <c r="F17" s="47" t="n">
        <v>237</v>
      </c>
      <c r="G17" s="47" t="n">
        <v>343</v>
      </c>
    </row>
    <row r="18">
      <c r="A18" s="47" t="s">
        <v>114</v>
      </c>
      <c r="B18" s="47" t="s">
        <v>134</v>
      </c>
      <c r="C18" s="47" t="n">
        <v>12</v>
      </c>
      <c r="D18" s="47" t="n">
        <v>18</v>
      </c>
      <c r="E18" s="47" t="n">
        <v>6</v>
      </c>
      <c r="F18" s="47" t="n">
        <v>68</v>
      </c>
      <c r="G18" s="47" t="n">
        <v>90</v>
      </c>
    </row>
    <row r="19">
      <c r="A19" s="47" t="s">
        <v>116</v>
      </c>
      <c r="B19" s="47" t="s">
        <v>260</v>
      </c>
      <c r="C19" s="47" t="n">
        <v>10</v>
      </c>
      <c r="D19" s="47" t="n">
        <v>2</v>
      </c>
      <c r="E19" s="47" t="n">
        <v>18</v>
      </c>
      <c r="F19" s="47" t="n">
        <v>26</v>
      </c>
      <c r="G19" s="47" t="n">
        <v>41</v>
      </c>
    </row>
    <row r="20">
      <c r="A20" s="47" t="s">
        <v>118</v>
      </c>
      <c r="B20" s="47" t="s">
        <v>261</v>
      </c>
      <c r="C20" s="47" t="n">
        <v>8</v>
      </c>
      <c r="D20" s="47" t="n">
        <v>15</v>
      </c>
      <c r="E20" s="47" t="n">
        <v>11</v>
      </c>
      <c r="F20" s="47" t="n">
        <v>48</v>
      </c>
      <c r="G20" s="47" t="n">
        <v>78</v>
      </c>
    </row>
    <row r="21">
      <c r="A21" s="47" t="s">
        <v>120</v>
      </c>
      <c r="B21" s="47" t="s">
        <v>262</v>
      </c>
      <c r="C21" s="47" t="n">
        <v>5</v>
      </c>
      <c r="D21" s="47" t="n">
        <v>0</v>
      </c>
      <c r="E21" s="47" t="n">
        <v>19</v>
      </c>
      <c r="F21" s="47" t="n">
        <v>47</v>
      </c>
      <c r="G21" s="47" t="n">
        <v>88</v>
      </c>
    </row>
    <row r="22">
      <c r="A22" s="47" t="s">
        <v>122</v>
      </c>
      <c r="B22" s="47" t="s">
        <v>251</v>
      </c>
      <c r="C22" s="47" t="n">
        <v>5</v>
      </c>
      <c r="D22" s="47" t="n">
        <v>0</v>
      </c>
      <c r="E22" s="47" t="n">
        <v>0</v>
      </c>
      <c r="F22" s="47" t="n">
        <v>23</v>
      </c>
      <c r="G22" s="47" t="n">
        <v>32</v>
      </c>
    </row>
    <row r="23">
      <c r="A23" s="47" t="s">
        <v>124</v>
      </c>
      <c r="B23" s="47" t="s">
        <v>103</v>
      </c>
      <c r="C23" s="47" t="n">
        <v>5</v>
      </c>
      <c r="D23" s="47" t="n">
        <v>0</v>
      </c>
      <c r="E23" s="47" t="n">
        <v>0</v>
      </c>
      <c r="F23" s="47" t="n">
        <v>5</v>
      </c>
      <c r="G23" s="47" t="n">
        <v>5</v>
      </c>
    </row>
    <row r="24">
      <c r="A24" s="47" t="s">
        <v>126</v>
      </c>
      <c r="B24" s="47" t="s">
        <v>263</v>
      </c>
      <c r="C24" s="47" t="n">
        <v>3</v>
      </c>
      <c r="D24" s="47" t="n">
        <v>0</v>
      </c>
      <c r="E24" s="47" t="n">
        <v>1</v>
      </c>
      <c r="F24" s="47" t="n">
        <v>7</v>
      </c>
      <c r="G24" s="47" t="n">
        <v>10</v>
      </c>
    </row>
    <row r="25">
      <c r="A25" s="47" t="s">
        <v>127</v>
      </c>
      <c r="B25" s="47" t="s">
        <v>146</v>
      </c>
      <c r="C25" s="47" t="n">
        <v>2</v>
      </c>
      <c r="D25" s="47" t="n">
        <v>0</v>
      </c>
      <c r="E25" s="47" t="n">
        <v>28</v>
      </c>
      <c r="F25" s="47" t="n">
        <v>178</v>
      </c>
      <c r="G25" s="47" t="n">
        <v>178</v>
      </c>
    </row>
    <row r="26">
      <c r="A26" s="47" t="s">
        <v>129</v>
      </c>
      <c r="B26" s="47" t="s">
        <v>264</v>
      </c>
      <c r="C26" s="47" t="n">
        <v>1</v>
      </c>
      <c r="D26" s="47" t="n">
        <v>0</v>
      </c>
      <c r="E26" s="47" t="n">
        <v>0</v>
      </c>
      <c r="F26" s="47" t="n">
        <v>2</v>
      </c>
      <c r="G26" s="47" t="n">
        <v>4</v>
      </c>
    </row>
    <row r="27">
      <c r="A27" s="47" t="s">
        <v>131</v>
      </c>
      <c r="B27" s="47" t="s">
        <v>221</v>
      </c>
      <c r="C27" s="47" t="n">
        <v>1</v>
      </c>
      <c r="D27" s="47" t="n">
        <v>32</v>
      </c>
      <c r="E27" s="47" t="n">
        <v>921</v>
      </c>
      <c r="F27" s="47" t="n">
        <v>116</v>
      </c>
      <c r="G27" s="47" t="n">
        <v>517</v>
      </c>
    </row>
    <row r="28">
      <c r="A28" s="48" t="s">
        <v>32</v>
      </c>
      <c r="B28" s="48" t="s">
        <v>222</v>
      </c>
      <c r="C28" s="48" t="n">
        <v>196</v>
      </c>
      <c r="D28" s="48" t="n">
        <v>210</v>
      </c>
      <c r="E28" s="48" t="n">
        <v>1101</v>
      </c>
      <c r="F28" s="48" t="n">
        <v>1745</v>
      </c>
      <c r="G28" s="48" t="n">
        <v>3073</v>
      </c>
    </row>
    <row r="29">
      <c r="A29" s="28" t="s">
        <v>223</v>
      </c>
      <c r="B29" s="28"/>
      <c r="C29" s="28"/>
      <c r="D29" s="28"/>
      <c r="E29" s="28"/>
      <c r="F29" s="28"/>
      <c r="G29" s="28"/>
    </row>
    <row r="30">
      <c r="A30" s="28" t="s">
        <v>60</v>
      </c>
      <c r="B30" s="28"/>
      <c r="C30" s="28"/>
      <c r="D30" s="28"/>
      <c r="E30" s="28"/>
      <c r="F30" s="28"/>
      <c r="G30" s="28"/>
    </row>
  </sheetData>
  <sheetProtection sheet="1"/>
  <mergeCells count="3">
    <mergeCell ref="B1:E1"/>
    <mergeCell ref="A29:G29"/>
    <mergeCell ref="A30:G30"/>
  </mergeCells>
  <hyperlinks>
    <hyperlink ref="A7" r:id="rId1h"/>
  </hyperlinks>
  <pageMargins left="0.7" right="0.7" top="0.75" bottom="0.75" header="0.3" footer="0.3"/>
  <pageSetup paperSize="9" orientation="portrait"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266</v>
      </c>
    </row>
    <row r="6" ht="15.95" customHeight="1">
      <c r="A6" s="16" t="s">
        <v>27</v>
      </c>
    </row>
    <row r="7" ht="15" customHeight="1">
      <c r="A7" s="9" t="s">
        <v>25</v>
      </c>
    </row>
    <row r="9">
      <c r="A9" s="23"/>
      <c r="B9" s="23"/>
      <c r="C9" s="23"/>
      <c r="D9" s="23"/>
      <c r="E9" s="23"/>
      <c r="F9" s="23"/>
      <c r="G9" s="23"/>
    </row>
    <row r="10">
      <c r="A10" s="49" t="s">
        <v>96</v>
      </c>
      <c r="B10" s="49" t="s">
        <v>97</v>
      </c>
      <c r="C10" s="26" t="s">
        <v>33</v>
      </c>
      <c r="D10" s="26" t="s">
        <v>34</v>
      </c>
      <c r="E10" s="26" t="s">
        <v>45</v>
      </c>
      <c r="F10" s="26" t="s">
        <v>98</v>
      </c>
      <c r="G10" s="26" t="s">
        <v>99</v>
      </c>
    </row>
    <row r="11">
      <c r="A11" s="49" t="s">
        <v>100</v>
      </c>
      <c r="B11" s="49" t="s">
        <v>156</v>
      </c>
      <c r="C11" s="49" t="n">
        <v>1428</v>
      </c>
      <c r="D11" s="49" t="n">
        <v>466</v>
      </c>
      <c r="E11" s="49" t="n">
        <v>951</v>
      </c>
      <c r="F11" s="49" t="n">
        <v>5675</v>
      </c>
      <c r="G11" s="49" t="n">
        <v>9155</v>
      </c>
    </row>
    <row r="12">
      <c r="A12" s="49" t="s">
        <v>102</v>
      </c>
      <c r="B12" s="49" t="s">
        <v>267</v>
      </c>
      <c r="C12" s="49" t="n">
        <v>1163</v>
      </c>
      <c r="D12" s="49" t="n">
        <v>405</v>
      </c>
      <c r="E12" s="49" t="n">
        <v>632</v>
      </c>
      <c r="F12" s="49" t="n">
        <v>6268</v>
      </c>
      <c r="G12" s="49" t="n">
        <v>9723</v>
      </c>
    </row>
    <row r="13">
      <c r="A13" s="49" t="s">
        <v>104</v>
      </c>
      <c r="B13" s="49" t="s">
        <v>268</v>
      </c>
      <c r="C13" s="49" t="n">
        <v>599</v>
      </c>
      <c r="D13" s="49" t="n">
        <v>256</v>
      </c>
      <c r="E13" s="49" t="n">
        <v>254</v>
      </c>
      <c r="F13" s="49" t="n">
        <v>2234</v>
      </c>
      <c r="G13" s="49" t="n">
        <v>4487</v>
      </c>
    </row>
    <row r="14">
      <c r="A14" s="49" t="s">
        <v>106</v>
      </c>
      <c r="B14" s="49" t="s">
        <v>269</v>
      </c>
      <c r="C14" s="49" t="n">
        <v>356</v>
      </c>
      <c r="D14" s="49" t="n">
        <v>919</v>
      </c>
      <c r="E14" s="49" t="n">
        <v>369</v>
      </c>
      <c r="F14" s="49" t="n">
        <v>3196</v>
      </c>
      <c r="G14" s="49" t="n">
        <v>5461</v>
      </c>
    </row>
    <row r="15">
      <c r="A15" s="49" t="s">
        <v>108</v>
      </c>
      <c r="B15" s="49" t="s">
        <v>270</v>
      </c>
      <c r="C15" s="49" t="n">
        <v>281</v>
      </c>
      <c r="D15" s="49" t="n">
        <v>162</v>
      </c>
      <c r="E15" s="49" t="n">
        <v>151</v>
      </c>
      <c r="F15" s="49" t="n">
        <v>1882</v>
      </c>
      <c r="G15" s="49" t="n">
        <v>2689</v>
      </c>
    </row>
    <row r="16">
      <c r="A16" s="49" t="s">
        <v>110</v>
      </c>
      <c r="B16" s="49" t="s">
        <v>136</v>
      </c>
      <c r="C16" s="49" t="n">
        <v>243</v>
      </c>
      <c r="D16" s="49" t="n">
        <v>303</v>
      </c>
      <c r="E16" s="49" t="n">
        <v>258</v>
      </c>
      <c r="F16" s="49" t="n">
        <v>1998</v>
      </c>
      <c r="G16" s="49" t="n">
        <v>3410</v>
      </c>
    </row>
    <row r="17">
      <c r="A17" s="49" t="s">
        <v>112</v>
      </c>
      <c r="B17" s="49" t="s">
        <v>271</v>
      </c>
      <c r="C17" s="49" t="n">
        <v>140</v>
      </c>
      <c r="D17" s="49" t="n">
        <v>124</v>
      </c>
      <c r="E17" s="49" t="n">
        <v>57</v>
      </c>
      <c r="F17" s="49" t="n">
        <v>3339</v>
      </c>
      <c r="G17" s="49" t="n">
        <v>6880</v>
      </c>
    </row>
    <row r="18">
      <c r="A18" s="49" t="s">
        <v>114</v>
      </c>
      <c r="B18" s="49" t="s">
        <v>144</v>
      </c>
      <c r="C18" s="49" t="n">
        <v>123</v>
      </c>
      <c r="D18" s="49" t="n">
        <v>236</v>
      </c>
      <c r="E18" s="49" t="n">
        <v>94</v>
      </c>
      <c r="F18" s="49" t="n">
        <v>1320</v>
      </c>
      <c r="G18" s="49" t="n">
        <v>2333</v>
      </c>
    </row>
    <row r="19">
      <c r="A19" s="49" t="s">
        <v>116</v>
      </c>
      <c r="B19" s="49" t="s">
        <v>272</v>
      </c>
      <c r="C19" s="49" t="n">
        <v>112</v>
      </c>
      <c r="D19" s="49" t="n">
        <v>72</v>
      </c>
      <c r="E19" s="49" t="n">
        <v>0</v>
      </c>
      <c r="F19" s="49" t="n">
        <v>282</v>
      </c>
      <c r="G19" s="49" t="n">
        <v>366</v>
      </c>
    </row>
    <row r="20">
      <c r="A20" s="49" t="s">
        <v>118</v>
      </c>
      <c r="B20" s="49" t="s">
        <v>273</v>
      </c>
      <c r="C20" s="49" t="n">
        <v>89</v>
      </c>
      <c r="D20" s="49" t="n">
        <v>88</v>
      </c>
      <c r="E20" s="49" t="n">
        <v>46</v>
      </c>
      <c r="F20" s="49" t="n">
        <v>416</v>
      </c>
      <c r="G20" s="49" t="n">
        <v>676</v>
      </c>
    </row>
    <row r="21">
      <c r="A21" s="49" t="s">
        <v>120</v>
      </c>
      <c r="B21" s="49" t="s">
        <v>274</v>
      </c>
      <c r="C21" s="49" t="n">
        <v>78</v>
      </c>
      <c r="D21" s="49" t="n">
        <v>89</v>
      </c>
      <c r="E21" s="49" t="n">
        <v>274</v>
      </c>
      <c r="F21" s="49" t="n">
        <v>662</v>
      </c>
      <c r="G21" s="49" t="n">
        <v>1121</v>
      </c>
    </row>
    <row r="22">
      <c r="A22" s="49" t="s">
        <v>122</v>
      </c>
      <c r="B22" s="49" t="s">
        <v>275</v>
      </c>
      <c r="C22" s="49" t="n">
        <v>68</v>
      </c>
      <c r="D22" s="49" t="n">
        <v>100</v>
      </c>
      <c r="E22" s="49" t="n">
        <v>32</v>
      </c>
      <c r="F22" s="49" t="n">
        <v>615</v>
      </c>
      <c r="G22" s="49" t="n">
        <v>751</v>
      </c>
    </row>
    <row r="23">
      <c r="A23" s="49" t="s">
        <v>124</v>
      </c>
      <c r="B23" s="49" t="s">
        <v>276</v>
      </c>
      <c r="C23" s="49" t="n">
        <v>64</v>
      </c>
      <c r="D23" s="49" t="n">
        <v>0</v>
      </c>
      <c r="E23" s="49" t="n">
        <v>0</v>
      </c>
      <c r="F23" s="49" t="n">
        <v>387</v>
      </c>
      <c r="G23" s="49" t="n">
        <v>387</v>
      </c>
    </row>
    <row r="24">
      <c r="A24" s="49" t="s">
        <v>126</v>
      </c>
      <c r="B24" s="49" t="s">
        <v>277</v>
      </c>
      <c r="C24" s="49" t="n">
        <v>60</v>
      </c>
      <c r="D24" s="49" t="n">
        <v>200</v>
      </c>
      <c r="E24" s="49" t="n">
        <v>137</v>
      </c>
      <c r="F24" s="49" t="n">
        <v>1313</v>
      </c>
      <c r="G24" s="49" t="n">
        <v>2506</v>
      </c>
    </row>
    <row r="25">
      <c r="A25" s="49" t="s">
        <v>127</v>
      </c>
      <c r="B25" s="49" t="s">
        <v>278</v>
      </c>
      <c r="C25" s="49" t="n">
        <v>56</v>
      </c>
      <c r="D25" s="49" t="n">
        <v>70</v>
      </c>
      <c r="E25" s="49" t="n">
        <v>28</v>
      </c>
      <c r="F25" s="49" t="n">
        <v>226</v>
      </c>
      <c r="G25" s="49" t="n">
        <v>306</v>
      </c>
    </row>
    <row r="26">
      <c r="A26" s="49" t="s">
        <v>129</v>
      </c>
      <c r="B26" s="49" t="s">
        <v>279</v>
      </c>
      <c r="C26" s="49" t="n">
        <v>50</v>
      </c>
      <c r="D26" s="49" t="n">
        <v>0</v>
      </c>
      <c r="E26" s="49" t="n">
        <v>6</v>
      </c>
      <c r="F26" s="49" t="n">
        <v>188</v>
      </c>
      <c r="G26" s="49" t="n">
        <v>238</v>
      </c>
    </row>
    <row r="27">
      <c r="A27" s="49" t="s">
        <v>131</v>
      </c>
      <c r="B27" s="49" t="s">
        <v>280</v>
      </c>
      <c r="C27" s="49" t="n">
        <v>50</v>
      </c>
      <c r="D27" s="49" t="n">
        <v>0</v>
      </c>
      <c r="E27" s="49" t="n">
        <v>0</v>
      </c>
      <c r="F27" s="49" t="n">
        <v>50</v>
      </c>
      <c r="G27" s="49" t="n">
        <v>50</v>
      </c>
    </row>
    <row r="28">
      <c r="A28" s="49" t="s">
        <v>133</v>
      </c>
      <c r="B28" s="49" t="s">
        <v>281</v>
      </c>
      <c r="C28" s="49" t="n">
        <v>42</v>
      </c>
      <c r="D28" s="49" t="n">
        <v>0</v>
      </c>
      <c r="E28" s="49" t="n">
        <v>0</v>
      </c>
      <c r="F28" s="49" t="n">
        <v>132</v>
      </c>
      <c r="G28" s="49" t="n">
        <v>156</v>
      </c>
    </row>
    <row r="29">
      <c r="A29" s="49" t="s">
        <v>135</v>
      </c>
      <c r="B29" s="49" t="s">
        <v>282</v>
      </c>
      <c r="C29" s="49" t="n">
        <v>38</v>
      </c>
      <c r="D29" s="49" t="n">
        <v>102</v>
      </c>
      <c r="E29" s="49" t="n">
        <v>0</v>
      </c>
      <c r="F29" s="49" t="n">
        <v>319</v>
      </c>
      <c r="G29" s="49" t="n">
        <v>594</v>
      </c>
    </row>
    <row r="30">
      <c r="A30" s="49" t="s">
        <v>137</v>
      </c>
      <c r="B30" s="49" t="s">
        <v>283</v>
      </c>
      <c r="C30" s="49" t="n">
        <v>38</v>
      </c>
      <c r="D30" s="49" t="n">
        <v>92</v>
      </c>
      <c r="E30" s="49" t="n">
        <v>100</v>
      </c>
      <c r="F30" s="49" t="n">
        <v>346</v>
      </c>
      <c r="G30" s="49" t="n">
        <v>454</v>
      </c>
    </row>
    <row r="31">
      <c r="A31" s="49" t="s">
        <v>139</v>
      </c>
      <c r="B31" s="49" t="s">
        <v>284</v>
      </c>
      <c r="C31" s="49" t="n">
        <v>34</v>
      </c>
      <c r="D31" s="49" t="n">
        <v>0</v>
      </c>
      <c r="E31" s="49" t="n">
        <v>162</v>
      </c>
      <c r="F31" s="49" t="n">
        <v>140</v>
      </c>
      <c r="G31" s="49" t="n">
        <v>517</v>
      </c>
    </row>
    <row r="32">
      <c r="A32" s="49" t="s">
        <v>141</v>
      </c>
      <c r="B32" s="49" t="s">
        <v>285</v>
      </c>
      <c r="C32" s="49" t="n">
        <v>32</v>
      </c>
      <c r="D32" s="49" t="n">
        <v>0</v>
      </c>
      <c r="E32" s="49" t="n">
        <v>0</v>
      </c>
      <c r="F32" s="49" t="n">
        <v>64</v>
      </c>
      <c r="G32" s="49" t="n">
        <v>96</v>
      </c>
    </row>
    <row r="33">
      <c r="A33" s="49" t="s">
        <v>143</v>
      </c>
      <c r="B33" s="49" t="s">
        <v>286</v>
      </c>
      <c r="C33" s="49" t="n">
        <v>24</v>
      </c>
      <c r="D33" s="49" t="n">
        <v>83</v>
      </c>
      <c r="E33" s="49" t="n">
        <v>0</v>
      </c>
      <c r="F33" s="49" t="n">
        <v>112</v>
      </c>
      <c r="G33" s="49" t="n">
        <v>112</v>
      </c>
    </row>
    <row r="34">
      <c r="A34" s="49" t="s">
        <v>145</v>
      </c>
      <c r="B34" s="49" t="s">
        <v>287</v>
      </c>
      <c r="C34" s="49" t="n">
        <v>24</v>
      </c>
      <c r="D34" s="49" t="n">
        <v>0</v>
      </c>
      <c r="E34" s="49" t="n">
        <v>0</v>
      </c>
      <c r="F34" s="49" t="n">
        <v>24</v>
      </c>
      <c r="G34" s="49" t="n">
        <v>24</v>
      </c>
    </row>
    <row r="35">
      <c r="A35" s="49" t="s">
        <v>147</v>
      </c>
      <c r="B35" s="49" t="s">
        <v>288</v>
      </c>
      <c r="C35" s="49" t="n">
        <v>21</v>
      </c>
      <c r="D35" s="49" t="n">
        <v>19</v>
      </c>
      <c r="E35" s="49" t="n">
        <v>8</v>
      </c>
      <c r="F35" s="49" t="n">
        <v>117</v>
      </c>
      <c r="G35" s="49" t="n">
        <v>175</v>
      </c>
    </row>
    <row r="36">
      <c r="A36" s="49" t="s">
        <v>149</v>
      </c>
      <c r="B36" s="49" t="s">
        <v>289</v>
      </c>
      <c r="C36" s="49" t="n">
        <v>18</v>
      </c>
      <c r="D36" s="49" t="n">
        <v>70</v>
      </c>
      <c r="E36" s="49" t="n">
        <v>19</v>
      </c>
      <c r="F36" s="49" t="n">
        <v>533</v>
      </c>
      <c r="G36" s="49" t="n">
        <v>636</v>
      </c>
    </row>
    <row r="37">
      <c r="A37" s="49" t="s">
        <v>151</v>
      </c>
      <c r="B37" s="49" t="s">
        <v>290</v>
      </c>
      <c r="C37" s="49" t="n">
        <v>16</v>
      </c>
      <c r="D37" s="49" t="n">
        <v>64</v>
      </c>
      <c r="E37" s="49" t="n">
        <v>0</v>
      </c>
      <c r="F37" s="49" t="n">
        <v>126</v>
      </c>
      <c r="G37" s="49" t="n">
        <v>130</v>
      </c>
    </row>
    <row r="38">
      <c r="A38" s="49" t="s">
        <v>153</v>
      </c>
      <c r="B38" s="49" t="s">
        <v>291</v>
      </c>
      <c r="C38" s="49" t="n">
        <v>13</v>
      </c>
      <c r="D38" s="49" t="n">
        <v>212</v>
      </c>
      <c r="E38" s="49" t="n">
        <v>423</v>
      </c>
      <c r="F38" s="49" t="n">
        <v>2134</v>
      </c>
      <c r="G38" s="49" t="n">
        <v>3641</v>
      </c>
    </row>
    <row r="39">
      <c r="A39" s="49" t="s">
        <v>155</v>
      </c>
      <c r="B39" s="49" t="s">
        <v>292</v>
      </c>
      <c r="C39" s="49" t="n">
        <v>5</v>
      </c>
      <c r="D39" s="49" t="n">
        <v>1</v>
      </c>
      <c r="E39" s="49" t="n">
        <v>0</v>
      </c>
      <c r="F39" s="49" t="n">
        <v>15</v>
      </c>
      <c r="G39" s="49" t="n">
        <v>28</v>
      </c>
    </row>
    <row r="40">
      <c r="A40" s="49" t="s">
        <v>157</v>
      </c>
      <c r="B40" s="49" t="s">
        <v>293</v>
      </c>
      <c r="C40" s="49" t="n">
        <v>4</v>
      </c>
      <c r="D40" s="49" t="n">
        <v>1</v>
      </c>
      <c r="E40" s="49" t="n">
        <v>0</v>
      </c>
      <c r="F40" s="49" t="n">
        <v>11</v>
      </c>
      <c r="G40" s="49" t="n">
        <v>24</v>
      </c>
    </row>
    <row r="41">
      <c r="A41" s="49" t="s">
        <v>159</v>
      </c>
      <c r="B41" s="49" t="s">
        <v>221</v>
      </c>
      <c r="C41" s="49" t="n">
        <v>0</v>
      </c>
      <c r="D41" s="49" t="n">
        <v>264</v>
      </c>
      <c r="E41" s="49" t="n">
        <v>468</v>
      </c>
      <c r="F41" s="49" t="n">
        <v>1509</v>
      </c>
      <c r="G41" s="49" t="n">
        <v>3044</v>
      </c>
    </row>
    <row r="42">
      <c r="A42" s="50" t="s">
        <v>32</v>
      </c>
      <c r="B42" s="50" t="s">
        <v>222</v>
      </c>
      <c r="C42" s="50" t="n">
        <v>5269</v>
      </c>
      <c r="D42" s="50" t="n">
        <v>4398</v>
      </c>
      <c r="E42" s="50" t="n">
        <v>4469</v>
      </c>
      <c r="F42" s="50" t="n">
        <v>35633</v>
      </c>
      <c r="G42" s="50" t="n">
        <v>60170</v>
      </c>
    </row>
    <row r="43">
      <c r="A43" s="28" t="s">
        <v>223</v>
      </c>
      <c r="B43" s="28"/>
      <c r="C43" s="28"/>
      <c r="D43" s="28"/>
      <c r="E43" s="28"/>
      <c r="F43" s="28"/>
      <c r="G43" s="28"/>
    </row>
    <row r="44">
      <c r="A44" s="28" t="s">
        <v>60</v>
      </c>
      <c r="B44" s="28"/>
      <c r="C44" s="28"/>
      <c r="D44" s="28"/>
      <c r="E44" s="28"/>
      <c r="F44" s="28"/>
      <c r="G44" s="28"/>
    </row>
  </sheetData>
  <sheetProtection sheet="1"/>
  <mergeCells count="3">
    <mergeCell ref="B1:E1"/>
    <mergeCell ref="A43:G43"/>
    <mergeCell ref="A44:G44"/>
  </mergeCells>
  <hyperlinks>
    <hyperlink ref="A7" r:id="rId1h"/>
  </hyperlinks>
  <pageMargins left="0.7" right="0.7" top="0.75" bottom="0.75" header="0.3" footer="0.3"/>
  <pageSetup paperSize="9" orientation="portrait"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295</v>
      </c>
    </row>
    <row r="6" ht="15.95" customHeight="1">
      <c r="A6" s="16" t="s">
        <v>27</v>
      </c>
    </row>
    <row r="7" ht="15" customHeight="1">
      <c r="A7" s="9" t="s">
        <v>25</v>
      </c>
    </row>
    <row r="9">
      <c r="A9" s="23"/>
      <c r="B9" s="23"/>
      <c r="C9" s="23"/>
      <c r="D9" s="23"/>
      <c r="E9" s="23"/>
      <c r="F9" s="23"/>
      <c r="G9" s="23"/>
    </row>
    <row r="10">
      <c r="A10" s="51" t="s">
        <v>97</v>
      </c>
      <c r="B10" s="51" t="s">
        <v>296</v>
      </c>
      <c r="C10" s="26" t="s">
        <v>33</v>
      </c>
      <c r="D10" s="26" t="s">
        <v>34</v>
      </c>
      <c r="E10" s="26" t="s">
        <v>45</v>
      </c>
      <c r="F10" s="26" t="s">
        <v>98</v>
      </c>
      <c r="G10" s="26" t="s">
        <v>99</v>
      </c>
    </row>
    <row r="11">
      <c r="A11" s="28" t="s">
        <v>101</v>
      </c>
      <c r="B11" s="51" t="s">
        <v>297</v>
      </c>
      <c r="C11" s="51" t="n">
        <v>5556</v>
      </c>
      <c r="D11" s="51" t="n">
        <v>5903</v>
      </c>
      <c r="E11" s="51" t="n">
        <v>5521</v>
      </c>
      <c r="F11" s="51" t="n">
        <v>22921</v>
      </c>
      <c r="G11" s="51" t="n">
        <v>46871</v>
      </c>
    </row>
    <row r="12">
      <c r="A12" s="28" t="s">
        <v>101</v>
      </c>
      <c r="B12" s="51" t="s">
        <v>298</v>
      </c>
      <c r="C12" s="51" t="n">
        <v>2204</v>
      </c>
      <c r="D12" s="51" t="n">
        <v>2054</v>
      </c>
      <c r="E12" s="51" t="n">
        <v>2628</v>
      </c>
      <c r="F12" s="51" t="n">
        <v>12198</v>
      </c>
      <c r="G12" s="51" t="n">
        <v>19273</v>
      </c>
    </row>
    <row r="13">
      <c r="A13" s="28" t="s">
        <v>101</v>
      </c>
      <c r="B13" s="51" t="s">
        <v>299</v>
      </c>
      <c r="C13" s="51" t="n">
        <v>1496</v>
      </c>
      <c r="D13" s="51" t="n">
        <v>1811</v>
      </c>
      <c r="E13" s="51" t="n">
        <v>1387</v>
      </c>
      <c r="F13" s="51" t="n">
        <v>8570</v>
      </c>
      <c r="G13" s="51" t="n">
        <v>13519</v>
      </c>
    </row>
    <row r="14">
      <c r="A14" s="28" t="s">
        <v>101</v>
      </c>
      <c r="B14" s="51" t="s">
        <v>300</v>
      </c>
      <c r="C14" s="51" t="n">
        <v>1267</v>
      </c>
      <c r="D14" s="51" t="n">
        <v>1776</v>
      </c>
      <c r="E14" s="51" t="n">
        <v>1489</v>
      </c>
      <c r="F14" s="51" t="n">
        <v>9061</v>
      </c>
      <c r="G14" s="51" t="n">
        <v>12875</v>
      </c>
    </row>
    <row r="15">
      <c r="A15" s="28" t="s">
        <v>101</v>
      </c>
      <c r="B15" s="51" t="s">
        <v>301</v>
      </c>
      <c r="C15" s="51" t="n">
        <v>1241</v>
      </c>
      <c r="D15" s="51" t="n">
        <v>1139</v>
      </c>
      <c r="E15" s="51" t="n">
        <v>2165</v>
      </c>
      <c r="F15" s="51" t="n">
        <v>7917</v>
      </c>
      <c r="G15" s="51" t="n">
        <v>15795</v>
      </c>
    </row>
    <row r="16">
      <c r="A16" s="28" t="s">
        <v>101</v>
      </c>
      <c r="B16" s="51" t="s">
        <v>302</v>
      </c>
      <c r="C16" s="51" t="n">
        <v>968</v>
      </c>
      <c r="D16" s="51" t="n">
        <v>1186</v>
      </c>
      <c r="E16" s="51" t="n">
        <v>1071</v>
      </c>
      <c r="F16" s="51" t="n">
        <v>7812</v>
      </c>
      <c r="G16" s="51" t="n">
        <v>13213</v>
      </c>
    </row>
    <row r="17">
      <c r="A17" s="28" t="s">
        <v>101</v>
      </c>
      <c r="B17" s="51" t="s">
        <v>303</v>
      </c>
      <c r="C17" s="51" t="n">
        <v>851</v>
      </c>
      <c r="D17" s="51" t="n">
        <v>971</v>
      </c>
      <c r="E17" s="51" t="n">
        <v>1054</v>
      </c>
      <c r="F17" s="51" t="n">
        <v>5069</v>
      </c>
      <c r="G17" s="51" t="n">
        <v>9230</v>
      </c>
    </row>
    <row r="18">
      <c r="A18" s="28" t="s">
        <v>101</v>
      </c>
      <c r="B18" s="51" t="s">
        <v>304</v>
      </c>
      <c r="C18" s="51" t="n">
        <v>1468</v>
      </c>
      <c r="D18" s="51" t="n">
        <v>1275</v>
      </c>
      <c r="E18" s="51" t="n">
        <v>2155</v>
      </c>
      <c r="F18" s="51" t="n">
        <v>8067</v>
      </c>
      <c r="G18" s="51" t="n">
        <v>14299</v>
      </c>
    </row>
    <row r="19">
      <c r="A19" s="28" t="s">
        <v>101</v>
      </c>
      <c r="B19" s="51" t="s">
        <v>32</v>
      </c>
      <c r="C19" s="51" t="n">
        <v>15051</v>
      </c>
      <c r="D19" s="51" t="n">
        <v>16115</v>
      </c>
      <c r="E19" s="51" t="n">
        <v>17470</v>
      </c>
      <c r="F19" s="51" t="n">
        <v>81615</v>
      </c>
      <c r="G19" s="51" t="n">
        <v>145075</v>
      </c>
    </row>
    <row r="20">
      <c r="A20" s="28" t="s">
        <v>103</v>
      </c>
      <c r="B20" s="51" t="s">
        <v>305</v>
      </c>
      <c r="C20" s="51" t="n">
        <v>5142</v>
      </c>
      <c r="D20" s="51" t="n">
        <v>5186</v>
      </c>
      <c r="E20" s="51" t="n">
        <v>4911</v>
      </c>
      <c r="F20" s="51" t="n">
        <v>16070</v>
      </c>
      <c r="G20" s="51" t="n">
        <v>24818</v>
      </c>
    </row>
    <row r="21">
      <c r="A21" s="28" t="s">
        <v>103</v>
      </c>
      <c r="B21" s="51" t="s">
        <v>306</v>
      </c>
      <c r="C21" s="51" t="n">
        <v>3927</v>
      </c>
      <c r="D21" s="51" t="n">
        <v>2639</v>
      </c>
      <c r="E21" s="51" t="n">
        <v>0</v>
      </c>
      <c r="F21" s="51" t="n">
        <v>9821</v>
      </c>
      <c r="G21" s="51" t="n">
        <v>11993</v>
      </c>
    </row>
    <row r="22">
      <c r="A22" s="28" t="s">
        <v>103</v>
      </c>
      <c r="B22" s="51" t="s">
        <v>307</v>
      </c>
      <c r="C22" s="51" t="n">
        <v>1594</v>
      </c>
      <c r="D22" s="51" t="n">
        <v>2415</v>
      </c>
      <c r="E22" s="51" t="n">
        <v>1333</v>
      </c>
      <c r="F22" s="51" t="n">
        <v>5794</v>
      </c>
      <c r="G22" s="51" t="n">
        <v>9571</v>
      </c>
    </row>
    <row r="23">
      <c r="A23" s="28" t="s">
        <v>103</v>
      </c>
      <c r="B23" s="51" t="s">
        <v>308</v>
      </c>
      <c r="C23" s="51" t="n">
        <v>960</v>
      </c>
      <c r="D23" s="51" t="n">
        <v>970</v>
      </c>
      <c r="E23" s="51" t="n">
        <v>637</v>
      </c>
      <c r="F23" s="51" t="n">
        <v>3364</v>
      </c>
      <c r="G23" s="51" t="n">
        <v>5259</v>
      </c>
    </row>
    <row r="24">
      <c r="A24" s="28" t="s">
        <v>103</v>
      </c>
      <c r="B24" s="51" t="s">
        <v>304</v>
      </c>
      <c r="C24" s="51" t="n">
        <v>2972</v>
      </c>
      <c r="D24" s="51" t="n">
        <v>3909</v>
      </c>
      <c r="E24" s="51" t="n">
        <v>2330</v>
      </c>
      <c r="F24" s="51" t="n">
        <v>23259</v>
      </c>
      <c r="G24" s="51" t="n">
        <v>29030</v>
      </c>
    </row>
    <row r="25">
      <c r="A25" s="28" t="s">
        <v>103</v>
      </c>
      <c r="B25" s="51" t="s">
        <v>32</v>
      </c>
      <c r="C25" s="51" t="n">
        <v>14595</v>
      </c>
      <c r="D25" s="51" t="n">
        <v>15119</v>
      </c>
      <c r="E25" s="51" t="n">
        <v>9211</v>
      </c>
      <c r="F25" s="51" t="n">
        <v>58308</v>
      </c>
      <c r="G25" s="51" t="n">
        <v>80671</v>
      </c>
    </row>
    <row r="26">
      <c r="A26" s="28" t="s">
        <v>105</v>
      </c>
      <c r="B26" s="51" t="s">
        <v>309</v>
      </c>
      <c r="C26" s="51" t="n">
        <v>10993</v>
      </c>
      <c r="D26" s="51" t="n">
        <v>4721</v>
      </c>
      <c r="E26" s="51" t="n">
        <v>2270</v>
      </c>
      <c r="F26" s="51" t="n">
        <v>31918</v>
      </c>
      <c r="G26" s="51" t="n">
        <v>41340</v>
      </c>
    </row>
    <row r="27">
      <c r="A27" s="28" t="s">
        <v>105</v>
      </c>
      <c r="B27" s="51" t="s">
        <v>310</v>
      </c>
      <c r="C27" s="51" t="n">
        <v>1382</v>
      </c>
      <c r="D27" s="51" t="n">
        <v>251</v>
      </c>
      <c r="E27" s="51" t="n">
        <v>530</v>
      </c>
      <c r="F27" s="51" t="n">
        <v>4256</v>
      </c>
      <c r="G27" s="51" t="n">
        <v>5941</v>
      </c>
    </row>
    <row r="28">
      <c r="A28" s="28" t="s">
        <v>105</v>
      </c>
      <c r="B28" s="51" t="s">
        <v>32</v>
      </c>
      <c r="C28" s="51" t="n">
        <v>12375</v>
      </c>
      <c r="D28" s="51" t="n">
        <v>4972</v>
      </c>
      <c r="E28" s="51" t="n">
        <v>2800</v>
      </c>
      <c r="F28" s="51" t="n">
        <v>36174</v>
      </c>
      <c r="G28" s="51" t="n">
        <v>47281</v>
      </c>
    </row>
    <row r="29">
      <c r="A29" s="28" t="s">
        <v>107</v>
      </c>
      <c r="B29" s="51" t="s">
        <v>311</v>
      </c>
      <c r="C29" s="51" t="n">
        <v>5339</v>
      </c>
      <c r="D29" s="51" t="n">
        <v>1949</v>
      </c>
      <c r="E29" s="51" t="n">
        <v>613</v>
      </c>
      <c r="F29" s="51" t="n">
        <v>12094</v>
      </c>
      <c r="G29" s="51" t="n">
        <v>13551</v>
      </c>
    </row>
    <row r="30">
      <c r="A30" s="28" t="s">
        <v>107</v>
      </c>
      <c r="B30" s="51" t="s">
        <v>312</v>
      </c>
      <c r="C30" s="51" t="n">
        <v>2161</v>
      </c>
      <c r="D30" s="51" t="n">
        <v>849</v>
      </c>
      <c r="E30" s="51" t="n">
        <v>0</v>
      </c>
      <c r="F30" s="51" t="n">
        <v>5610</v>
      </c>
      <c r="G30" s="51" t="n">
        <v>8111</v>
      </c>
    </row>
    <row r="31">
      <c r="A31" s="28" t="s">
        <v>107</v>
      </c>
      <c r="B31" s="51" t="s">
        <v>313</v>
      </c>
      <c r="C31" s="51" t="n">
        <v>1057</v>
      </c>
      <c r="D31" s="51" t="n">
        <v>1</v>
      </c>
      <c r="E31" s="51" t="n">
        <v>0</v>
      </c>
      <c r="F31" s="51" t="n">
        <v>1058</v>
      </c>
      <c r="G31" s="51" t="n">
        <v>1058</v>
      </c>
    </row>
    <row r="32">
      <c r="A32" s="28" t="s">
        <v>107</v>
      </c>
      <c r="B32" s="51" t="s">
        <v>32</v>
      </c>
      <c r="C32" s="51" t="n">
        <v>8557</v>
      </c>
      <c r="D32" s="51" t="n">
        <v>2799</v>
      </c>
      <c r="E32" s="51" t="n">
        <v>613</v>
      </c>
      <c r="F32" s="51" t="n">
        <v>18762</v>
      </c>
      <c r="G32" s="51" t="n">
        <v>22720</v>
      </c>
    </row>
    <row r="33">
      <c r="A33" s="28" t="s">
        <v>109</v>
      </c>
      <c r="B33" s="51" t="s">
        <v>314</v>
      </c>
      <c r="C33" s="51" t="n">
        <v>2750</v>
      </c>
      <c r="D33" s="51" t="n">
        <v>2909</v>
      </c>
      <c r="E33" s="51" t="n">
        <v>2700</v>
      </c>
      <c r="F33" s="51" t="n">
        <v>15725</v>
      </c>
      <c r="G33" s="51" t="n">
        <v>25306</v>
      </c>
    </row>
    <row r="34">
      <c r="A34" s="28" t="s">
        <v>109</v>
      </c>
      <c r="B34" s="51" t="s">
        <v>315</v>
      </c>
      <c r="C34" s="51" t="n">
        <v>2092</v>
      </c>
      <c r="D34" s="51" t="n">
        <v>2030</v>
      </c>
      <c r="E34" s="51" t="n">
        <v>1321</v>
      </c>
      <c r="F34" s="51" t="n">
        <v>13909</v>
      </c>
      <c r="G34" s="51" t="n">
        <v>21695</v>
      </c>
    </row>
    <row r="35">
      <c r="A35" s="28" t="s">
        <v>109</v>
      </c>
      <c r="B35" s="51" t="s">
        <v>316</v>
      </c>
      <c r="C35" s="51" t="n">
        <v>1038</v>
      </c>
      <c r="D35" s="51" t="n">
        <v>648</v>
      </c>
      <c r="E35" s="51" t="n">
        <v>772</v>
      </c>
      <c r="F35" s="51" t="n">
        <v>4121</v>
      </c>
      <c r="G35" s="51" t="n">
        <v>8385</v>
      </c>
    </row>
    <row r="36">
      <c r="A36" s="28" t="s">
        <v>109</v>
      </c>
      <c r="B36" s="51" t="s">
        <v>317</v>
      </c>
      <c r="C36" s="51" t="n">
        <v>576</v>
      </c>
      <c r="D36" s="51" t="n">
        <v>581</v>
      </c>
      <c r="E36" s="51" t="n">
        <v>778</v>
      </c>
      <c r="F36" s="51" t="n">
        <v>3822</v>
      </c>
      <c r="G36" s="51" t="n">
        <v>6305</v>
      </c>
    </row>
    <row r="37">
      <c r="A37" s="28" t="s">
        <v>109</v>
      </c>
      <c r="B37" s="51" t="s">
        <v>318</v>
      </c>
      <c r="C37" s="51" t="n">
        <v>440</v>
      </c>
      <c r="D37" s="51" t="n">
        <v>145</v>
      </c>
      <c r="E37" s="51" t="n">
        <v>0</v>
      </c>
      <c r="F37" s="51" t="n">
        <v>1323</v>
      </c>
      <c r="G37" s="51" t="n">
        <v>1327</v>
      </c>
    </row>
    <row r="38">
      <c r="A38" s="28" t="s">
        <v>109</v>
      </c>
      <c r="B38" s="51" t="s">
        <v>304</v>
      </c>
      <c r="C38" s="51" t="n">
        <v>1283</v>
      </c>
      <c r="D38" s="51" t="n">
        <v>1089</v>
      </c>
      <c r="E38" s="51" t="n">
        <v>1078</v>
      </c>
      <c r="F38" s="51" t="n">
        <v>7087</v>
      </c>
      <c r="G38" s="51" t="n">
        <v>13966</v>
      </c>
    </row>
    <row r="39">
      <c r="A39" s="28" t="s">
        <v>109</v>
      </c>
      <c r="B39" s="51" t="s">
        <v>32</v>
      </c>
      <c r="C39" s="51" t="n">
        <v>8179</v>
      </c>
      <c r="D39" s="51" t="n">
        <v>7402</v>
      </c>
      <c r="E39" s="51" t="n">
        <v>6649</v>
      </c>
      <c r="F39" s="51" t="n">
        <v>45987</v>
      </c>
      <c r="G39" s="51" t="n">
        <v>76984</v>
      </c>
    </row>
    <row r="40">
      <c r="A40" s="28" t="s">
        <v>111</v>
      </c>
      <c r="B40" s="51" t="s">
        <v>319</v>
      </c>
      <c r="C40" s="51" t="n">
        <v>1820</v>
      </c>
      <c r="D40" s="51" t="n">
        <v>2055</v>
      </c>
      <c r="E40" s="51" t="n">
        <v>1454</v>
      </c>
      <c r="F40" s="51" t="n">
        <v>12289</v>
      </c>
      <c r="G40" s="51" t="n">
        <v>20055</v>
      </c>
    </row>
    <row r="41">
      <c r="A41" s="28" t="s">
        <v>111</v>
      </c>
      <c r="B41" s="51" t="s">
        <v>320</v>
      </c>
      <c r="C41" s="51" t="n">
        <v>1547</v>
      </c>
      <c r="D41" s="51" t="n">
        <v>1145</v>
      </c>
      <c r="E41" s="51" t="n">
        <v>1218</v>
      </c>
      <c r="F41" s="51" t="n">
        <v>3659</v>
      </c>
      <c r="G41" s="51" t="n">
        <v>5878</v>
      </c>
    </row>
    <row r="42">
      <c r="A42" s="28" t="s">
        <v>111</v>
      </c>
      <c r="B42" s="51" t="s">
        <v>321</v>
      </c>
      <c r="C42" s="51" t="n">
        <v>816</v>
      </c>
      <c r="D42" s="51" t="n">
        <v>1491</v>
      </c>
      <c r="E42" s="51" t="n">
        <v>1452</v>
      </c>
      <c r="F42" s="51" t="n">
        <v>7702</v>
      </c>
      <c r="G42" s="51" t="n">
        <v>13741</v>
      </c>
    </row>
    <row r="43">
      <c r="A43" s="28" t="s">
        <v>111</v>
      </c>
      <c r="B43" s="51" t="s">
        <v>322</v>
      </c>
      <c r="C43" s="51" t="n">
        <v>659</v>
      </c>
      <c r="D43" s="51" t="n">
        <v>472</v>
      </c>
      <c r="E43" s="51" t="n">
        <v>376</v>
      </c>
      <c r="F43" s="51" t="n">
        <v>2984</v>
      </c>
      <c r="G43" s="51" t="n">
        <v>5962</v>
      </c>
    </row>
    <row r="44">
      <c r="A44" s="28" t="s">
        <v>111</v>
      </c>
      <c r="B44" s="51" t="s">
        <v>323</v>
      </c>
      <c r="C44" s="51" t="n">
        <v>610</v>
      </c>
      <c r="D44" s="51" t="n">
        <v>1628</v>
      </c>
      <c r="E44" s="51" t="n">
        <v>1690</v>
      </c>
      <c r="F44" s="51" t="n">
        <v>3445</v>
      </c>
      <c r="G44" s="51" t="n">
        <v>4107</v>
      </c>
    </row>
    <row r="45">
      <c r="A45" s="28" t="s">
        <v>111</v>
      </c>
      <c r="B45" s="51" t="s">
        <v>324</v>
      </c>
      <c r="C45" s="51" t="n">
        <v>384</v>
      </c>
      <c r="D45" s="51" t="n">
        <v>907</v>
      </c>
      <c r="E45" s="51" t="n">
        <v>0</v>
      </c>
      <c r="F45" s="51" t="n">
        <v>4000</v>
      </c>
      <c r="G45" s="51" t="n">
        <v>8435</v>
      </c>
    </row>
    <row r="46">
      <c r="A46" s="28" t="s">
        <v>111</v>
      </c>
      <c r="B46" s="51" t="s">
        <v>325</v>
      </c>
      <c r="C46" s="51" t="n">
        <v>356</v>
      </c>
      <c r="D46" s="51" t="n">
        <v>456</v>
      </c>
      <c r="E46" s="51" t="n">
        <v>453</v>
      </c>
      <c r="F46" s="51" t="n">
        <v>3286</v>
      </c>
      <c r="G46" s="51" t="n">
        <v>6561</v>
      </c>
    </row>
    <row r="47">
      <c r="A47" s="28" t="s">
        <v>111</v>
      </c>
      <c r="B47" s="51" t="s">
        <v>304</v>
      </c>
      <c r="C47" s="51" t="n">
        <v>447</v>
      </c>
      <c r="D47" s="51" t="n">
        <v>448</v>
      </c>
      <c r="E47" s="51" t="n">
        <v>1185</v>
      </c>
      <c r="F47" s="51" t="n">
        <v>5679</v>
      </c>
      <c r="G47" s="51" t="n">
        <v>13331</v>
      </c>
    </row>
    <row r="48">
      <c r="A48" s="28" t="s">
        <v>111</v>
      </c>
      <c r="B48" s="51" t="s">
        <v>32</v>
      </c>
      <c r="C48" s="51" t="n">
        <v>6639</v>
      </c>
      <c r="D48" s="51" t="n">
        <v>8602</v>
      </c>
      <c r="E48" s="51" t="n">
        <v>7828</v>
      </c>
      <c r="F48" s="51" t="n">
        <v>43044</v>
      </c>
      <c r="G48" s="51" t="n">
        <v>78070</v>
      </c>
    </row>
    <row r="49">
      <c r="A49" s="28" t="s">
        <v>113</v>
      </c>
      <c r="B49" s="51" t="s">
        <v>326</v>
      </c>
      <c r="C49" s="51" t="n">
        <v>1123</v>
      </c>
      <c r="D49" s="51" t="n">
        <v>1218</v>
      </c>
      <c r="E49" s="51" t="n">
        <v>962</v>
      </c>
      <c r="F49" s="51" t="n">
        <v>5730</v>
      </c>
      <c r="G49" s="51" t="n">
        <v>12929</v>
      </c>
    </row>
    <row r="50">
      <c r="A50" s="28" t="s">
        <v>113</v>
      </c>
      <c r="B50" s="51" t="s">
        <v>327</v>
      </c>
      <c r="C50" s="51" t="n">
        <v>950</v>
      </c>
      <c r="D50" s="51" t="n">
        <v>1124</v>
      </c>
      <c r="E50" s="51" t="n">
        <v>1126</v>
      </c>
      <c r="F50" s="51" t="n">
        <v>7888</v>
      </c>
      <c r="G50" s="51" t="n">
        <v>12616</v>
      </c>
    </row>
    <row r="51">
      <c r="A51" s="28" t="s">
        <v>113</v>
      </c>
      <c r="B51" s="51" t="s">
        <v>328</v>
      </c>
      <c r="C51" s="51" t="n">
        <v>919</v>
      </c>
      <c r="D51" s="51" t="n">
        <v>25</v>
      </c>
      <c r="E51" s="51" t="n">
        <v>669</v>
      </c>
      <c r="F51" s="51" t="n">
        <v>2368</v>
      </c>
      <c r="G51" s="51" t="n">
        <v>5512</v>
      </c>
    </row>
    <row r="52">
      <c r="A52" s="28" t="s">
        <v>113</v>
      </c>
      <c r="B52" s="51" t="s">
        <v>329</v>
      </c>
      <c r="C52" s="51" t="n">
        <v>864</v>
      </c>
      <c r="D52" s="51" t="n">
        <v>8</v>
      </c>
      <c r="E52" s="51" t="n">
        <v>0</v>
      </c>
      <c r="F52" s="51" t="n">
        <v>872</v>
      </c>
      <c r="G52" s="51" t="n">
        <v>872</v>
      </c>
    </row>
    <row r="53">
      <c r="A53" s="28" t="s">
        <v>113</v>
      </c>
      <c r="B53" s="51" t="s">
        <v>330</v>
      </c>
      <c r="C53" s="51" t="n">
        <v>858</v>
      </c>
      <c r="D53" s="51" t="n">
        <v>161</v>
      </c>
      <c r="E53" s="51" t="n">
        <v>244</v>
      </c>
      <c r="F53" s="51" t="n">
        <v>1633</v>
      </c>
      <c r="G53" s="51" t="n">
        <v>4375</v>
      </c>
    </row>
    <row r="54">
      <c r="A54" s="28" t="s">
        <v>113</v>
      </c>
      <c r="B54" s="51" t="s">
        <v>331</v>
      </c>
      <c r="C54" s="51" t="n">
        <v>767</v>
      </c>
      <c r="D54" s="51" t="n">
        <v>496</v>
      </c>
      <c r="E54" s="51" t="n">
        <v>770</v>
      </c>
      <c r="F54" s="51" t="n">
        <v>3967</v>
      </c>
      <c r="G54" s="51" t="n">
        <v>7462</v>
      </c>
    </row>
    <row r="55">
      <c r="A55" s="28" t="s">
        <v>113</v>
      </c>
      <c r="B55" s="51" t="s">
        <v>304</v>
      </c>
      <c r="C55" s="51" t="n">
        <v>363</v>
      </c>
      <c r="D55" s="51" t="n">
        <v>199</v>
      </c>
      <c r="E55" s="51" t="n">
        <v>1207</v>
      </c>
      <c r="F55" s="51" t="n">
        <v>10739</v>
      </c>
      <c r="G55" s="51" t="n">
        <v>22918</v>
      </c>
    </row>
    <row r="56">
      <c r="A56" s="28" t="s">
        <v>113</v>
      </c>
      <c r="B56" s="51" t="s">
        <v>32</v>
      </c>
      <c r="C56" s="51" t="n">
        <v>5844</v>
      </c>
      <c r="D56" s="51" t="n">
        <v>3231</v>
      </c>
      <c r="E56" s="51" t="n">
        <v>4978</v>
      </c>
      <c r="F56" s="51" t="n">
        <v>33197</v>
      </c>
      <c r="G56" s="51" t="n">
        <v>66684</v>
      </c>
    </row>
    <row r="57">
      <c r="A57" s="28" t="s">
        <v>115</v>
      </c>
      <c r="B57" s="51" t="s">
        <v>332</v>
      </c>
      <c r="C57" s="51" t="n">
        <v>1786</v>
      </c>
      <c r="D57" s="51" t="n">
        <v>1529</v>
      </c>
      <c r="E57" s="51" t="n">
        <v>1501</v>
      </c>
      <c r="F57" s="51" t="n">
        <v>10804</v>
      </c>
      <c r="G57" s="51" t="n">
        <v>20480</v>
      </c>
    </row>
    <row r="58">
      <c r="A58" s="28" t="s">
        <v>115</v>
      </c>
      <c r="B58" s="51" t="s">
        <v>333</v>
      </c>
      <c r="C58" s="51" t="n">
        <v>910</v>
      </c>
      <c r="D58" s="51" t="n">
        <v>690</v>
      </c>
      <c r="E58" s="51" t="n">
        <v>389</v>
      </c>
      <c r="F58" s="51" t="n">
        <v>3957</v>
      </c>
      <c r="G58" s="51" t="n">
        <v>7275</v>
      </c>
    </row>
    <row r="59">
      <c r="A59" s="28" t="s">
        <v>115</v>
      </c>
      <c r="B59" s="51" t="s">
        <v>334</v>
      </c>
      <c r="C59" s="51" t="n">
        <v>425</v>
      </c>
      <c r="D59" s="51" t="n">
        <v>2017</v>
      </c>
      <c r="E59" s="51" t="n">
        <v>0</v>
      </c>
      <c r="F59" s="51" t="n">
        <v>3638</v>
      </c>
      <c r="G59" s="51" t="n">
        <v>3638</v>
      </c>
    </row>
    <row r="60">
      <c r="A60" s="28" t="s">
        <v>115</v>
      </c>
      <c r="B60" s="51" t="s">
        <v>335</v>
      </c>
      <c r="C60" s="51" t="n">
        <v>340</v>
      </c>
      <c r="D60" s="51" t="n">
        <v>3</v>
      </c>
      <c r="E60" s="51" t="n">
        <v>254</v>
      </c>
      <c r="F60" s="51" t="n">
        <v>734</v>
      </c>
      <c r="G60" s="51" t="n">
        <v>1136</v>
      </c>
    </row>
    <row r="61">
      <c r="A61" s="28" t="s">
        <v>115</v>
      </c>
      <c r="B61" s="51" t="s">
        <v>336</v>
      </c>
      <c r="C61" s="51" t="n">
        <v>317</v>
      </c>
      <c r="D61" s="51" t="n">
        <v>481</v>
      </c>
      <c r="E61" s="51" t="n">
        <v>581</v>
      </c>
      <c r="F61" s="51" t="n">
        <v>1625</v>
      </c>
      <c r="G61" s="51" t="n">
        <v>3631</v>
      </c>
    </row>
    <row r="62">
      <c r="A62" s="28" t="s">
        <v>115</v>
      </c>
      <c r="B62" s="51" t="s">
        <v>337</v>
      </c>
      <c r="C62" s="51" t="n">
        <v>272</v>
      </c>
      <c r="D62" s="51" t="n">
        <v>459</v>
      </c>
      <c r="E62" s="51" t="n">
        <v>0</v>
      </c>
      <c r="F62" s="51" t="n">
        <v>742</v>
      </c>
      <c r="G62" s="51" t="n">
        <v>742</v>
      </c>
    </row>
    <row r="63">
      <c r="A63" s="28" t="s">
        <v>115</v>
      </c>
      <c r="B63" s="51" t="s">
        <v>338</v>
      </c>
      <c r="C63" s="51" t="n">
        <v>256</v>
      </c>
      <c r="D63" s="51" t="n">
        <v>21</v>
      </c>
      <c r="E63" s="51" t="n">
        <v>33</v>
      </c>
      <c r="F63" s="51" t="n">
        <v>747</v>
      </c>
      <c r="G63" s="51" t="n">
        <v>1167</v>
      </c>
    </row>
    <row r="64">
      <c r="A64" s="28" t="s">
        <v>115</v>
      </c>
      <c r="B64" s="51" t="s">
        <v>304</v>
      </c>
      <c r="C64" s="51" t="n">
        <v>115</v>
      </c>
      <c r="D64" s="51" t="n">
        <v>384</v>
      </c>
      <c r="E64" s="51" t="n">
        <v>421</v>
      </c>
      <c r="F64" s="51" t="n">
        <v>2702</v>
      </c>
      <c r="G64" s="51" t="n">
        <v>9025</v>
      </c>
    </row>
    <row r="65">
      <c r="A65" s="28" t="s">
        <v>115</v>
      </c>
      <c r="B65" s="51" t="s">
        <v>32</v>
      </c>
      <c r="C65" s="51" t="n">
        <v>4421</v>
      </c>
      <c r="D65" s="51" t="n">
        <v>5584</v>
      </c>
      <c r="E65" s="51" t="n">
        <v>3179</v>
      </c>
      <c r="F65" s="51" t="n">
        <v>24949</v>
      </c>
      <c r="G65" s="51" t="n">
        <v>47094</v>
      </c>
    </row>
    <row r="66">
      <c r="A66" s="28" t="s">
        <v>117</v>
      </c>
      <c r="B66" s="51" t="s">
        <v>339</v>
      </c>
      <c r="C66" s="51" t="n">
        <v>2971</v>
      </c>
      <c r="D66" s="51" t="n">
        <v>2332</v>
      </c>
      <c r="E66" s="51" t="n">
        <v>0</v>
      </c>
      <c r="F66" s="51" t="n">
        <v>12093</v>
      </c>
      <c r="G66" s="51" t="n">
        <v>12327</v>
      </c>
    </row>
    <row r="67">
      <c r="A67" s="28" t="s">
        <v>117</v>
      </c>
      <c r="B67" s="51" t="s">
        <v>340</v>
      </c>
      <c r="C67" s="51" t="n">
        <v>917</v>
      </c>
      <c r="D67" s="51" t="n">
        <v>217</v>
      </c>
      <c r="E67" s="51" t="n">
        <v>303</v>
      </c>
      <c r="F67" s="51" t="n">
        <v>1852</v>
      </c>
      <c r="G67" s="51" t="n">
        <v>3620</v>
      </c>
    </row>
    <row r="68">
      <c r="A68" s="28" t="s">
        <v>117</v>
      </c>
      <c r="B68" s="51" t="s">
        <v>304</v>
      </c>
      <c r="C68" s="51" t="n">
        <v>76</v>
      </c>
      <c r="D68" s="51" t="n">
        <v>288</v>
      </c>
      <c r="E68" s="51" t="n">
        <v>182</v>
      </c>
      <c r="F68" s="51" t="n">
        <v>457</v>
      </c>
      <c r="G68" s="51" t="n">
        <v>1078</v>
      </c>
    </row>
    <row r="69">
      <c r="A69" s="28" t="s">
        <v>117</v>
      </c>
      <c r="B69" s="51" t="s">
        <v>32</v>
      </c>
      <c r="C69" s="51" t="n">
        <v>3964</v>
      </c>
      <c r="D69" s="51" t="n">
        <v>2837</v>
      </c>
      <c r="E69" s="51" t="n">
        <v>485</v>
      </c>
      <c r="F69" s="51" t="n">
        <v>14402</v>
      </c>
      <c r="G69" s="51" t="n">
        <v>17025</v>
      </c>
    </row>
    <row r="70">
      <c r="A70" s="28" t="s">
        <v>119</v>
      </c>
      <c r="B70" s="51" t="s">
        <v>341</v>
      </c>
      <c r="C70" s="51" t="n">
        <v>2404</v>
      </c>
      <c r="D70" s="51" t="n">
        <v>2075</v>
      </c>
      <c r="E70" s="51" t="n">
        <v>701</v>
      </c>
      <c r="F70" s="51" t="n">
        <v>11820</v>
      </c>
      <c r="G70" s="51" t="n">
        <v>26192</v>
      </c>
    </row>
    <row r="71">
      <c r="A71" s="28" t="s">
        <v>119</v>
      </c>
      <c r="B71" s="51" t="s">
        <v>342</v>
      </c>
      <c r="C71" s="51" t="n">
        <v>648</v>
      </c>
      <c r="D71" s="51" t="n">
        <v>490</v>
      </c>
      <c r="E71" s="51" t="n">
        <v>351</v>
      </c>
      <c r="F71" s="51" t="n">
        <v>3441</v>
      </c>
      <c r="G71" s="51" t="n">
        <v>4967</v>
      </c>
    </row>
    <row r="72">
      <c r="A72" s="28" t="s">
        <v>119</v>
      </c>
      <c r="B72" s="51" t="s">
        <v>343</v>
      </c>
      <c r="C72" s="51" t="n">
        <v>395</v>
      </c>
      <c r="D72" s="51" t="n">
        <v>694</v>
      </c>
      <c r="E72" s="51" t="n">
        <v>530</v>
      </c>
      <c r="F72" s="51" t="n">
        <v>1913</v>
      </c>
      <c r="G72" s="51" t="n">
        <v>4887</v>
      </c>
    </row>
    <row r="73">
      <c r="A73" s="28" t="s">
        <v>119</v>
      </c>
      <c r="B73" s="51" t="s">
        <v>344</v>
      </c>
      <c r="C73" s="51" t="n">
        <v>388</v>
      </c>
      <c r="D73" s="51" t="n">
        <v>1767</v>
      </c>
      <c r="E73" s="51" t="n">
        <v>649</v>
      </c>
      <c r="F73" s="51" t="n">
        <v>6160</v>
      </c>
      <c r="G73" s="51" t="n">
        <v>10898</v>
      </c>
    </row>
    <row r="74">
      <c r="A74" s="28" t="s">
        <v>119</v>
      </c>
      <c r="B74" s="51" t="s">
        <v>304</v>
      </c>
      <c r="C74" s="51" t="n">
        <v>59</v>
      </c>
      <c r="D74" s="51" t="n">
        <v>140</v>
      </c>
      <c r="E74" s="51" t="n">
        <v>0</v>
      </c>
      <c r="F74" s="51" t="n">
        <v>1076</v>
      </c>
      <c r="G74" s="51" t="n">
        <v>2134</v>
      </c>
    </row>
    <row r="75">
      <c r="A75" s="28" t="s">
        <v>119</v>
      </c>
      <c r="B75" s="51" t="s">
        <v>32</v>
      </c>
      <c r="C75" s="51" t="n">
        <v>3894</v>
      </c>
      <c r="D75" s="51" t="n">
        <v>5166</v>
      </c>
      <c r="E75" s="51" t="n">
        <v>2231</v>
      </c>
      <c r="F75" s="51" t="n">
        <v>24410</v>
      </c>
      <c r="G75" s="51" t="n">
        <v>49078</v>
      </c>
    </row>
    <row r="76">
      <c r="A76" s="28" t="s">
        <v>121</v>
      </c>
      <c r="B76" s="51" t="s">
        <v>345</v>
      </c>
      <c r="C76" s="51" t="n">
        <v>1907</v>
      </c>
      <c r="D76" s="51" t="n">
        <v>1505</v>
      </c>
      <c r="E76" s="51" t="n">
        <v>1223</v>
      </c>
      <c r="F76" s="51" t="n">
        <v>8768</v>
      </c>
      <c r="G76" s="51" t="n">
        <v>15487</v>
      </c>
    </row>
    <row r="77">
      <c r="A77" s="28" t="s">
        <v>121</v>
      </c>
      <c r="B77" s="51" t="s">
        <v>346</v>
      </c>
      <c r="C77" s="51" t="n">
        <v>1436</v>
      </c>
      <c r="D77" s="51" t="n">
        <v>1868</v>
      </c>
      <c r="E77" s="51" t="n">
        <v>564</v>
      </c>
      <c r="F77" s="51" t="n">
        <v>14283</v>
      </c>
      <c r="G77" s="51" t="n">
        <v>23702</v>
      </c>
    </row>
    <row r="78">
      <c r="A78" s="28" t="s">
        <v>121</v>
      </c>
      <c r="B78" s="51" t="s">
        <v>304</v>
      </c>
      <c r="C78" s="51" t="n">
        <v>100</v>
      </c>
      <c r="D78" s="51" t="n">
        <v>92</v>
      </c>
      <c r="E78" s="51" t="n">
        <v>170</v>
      </c>
      <c r="F78" s="51" t="n">
        <v>490</v>
      </c>
      <c r="G78" s="51" t="n">
        <v>1054</v>
      </c>
    </row>
    <row r="79">
      <c r="A79" s="28" t="s">
        <v>121</v>
      </c>
      <c r="B79" s="51" t="s">
        <v>32</v>
      </c>
      <c r="C79" s="51" t="n">
        <v>3443</v>
      </c>
      <c r="D79" s="51" t="n">
        <v>3465</v>
      </c>
      <c r="E79" s="51" t="n">
        <v>1957</v>
      </c>
      <c r="F79" s="51" t="n">
        <v>23541</v>
      </c>
      <c r="G79" s="51" t="n">
        <v>40243</v>
      </c>
    </row>
    <row r="80">
      <c r="A80" s="28" t="s">
        <v>123</v>
      </c>
      <c r="B80" s="51" t="s">
        <v>347</v>
      </c>
      <c r="C80" s="51" t="n">
        <v>1038</v>
      </c>
      <c r="D80" s="51" t="n">
        <v>1737</v>
      </c>
      <c r="E80" s="51" t="n">
        <v>949</v>
      </c>
      <c r="F80" s="51" t="n">
        <v>6337</v>
      </c>
      <c r="G80" s="51" t="n">
        <v>15644</v>
      </c>
    </row>
    <row r="81">
      <c r="A81" s="28" t="s">
        <v>123</v>
      </c>
      <c r="B81" s="51" t="s">
        <v>348</v>
      </c>
      <c r="C81" s="51" t="n">
        <v>968</v>
      </c>
      <c r="D81" s="51" t="n">
        <v>1297</v>
      </c>
      <c r="E81" s="51" t="n">
        <v>1</v>
      </c>
      <c r="F81" s="51" t="n">
        <v>6051</v>
      </c>
      <c r="G81" s="51" t="n">
        <v>8136</v>
      </c>
    </row>
    <row r="82">
      <c r="A82" s="28" t="s">
        <v>123</v>
      </c>
      <c r="B82" s="51" t="s">
        <v>349</v>
      </c>
      <c r="C82" s="51" t="n">
        <v>552</v>
      </c>
      <c r="D82" s="51" t="n">
        <v>638</v>
      </c>
      <c r="E82" s="51" t="n">
        <v>0</v>
      </c>
      <c r="F82" s="51" t="n">
        <v>2322</v>
      </c>
      <c r="G82" s="51" t="n">
        <v>2419</v>
      </c>
    </row>
    <row r="83">
      <c r="A83" s="28" t="s">
        <v>123</v>
      </c>
      <c r="B83" s="51" t="s">
        <v>304</v>
      </c>
      <c r="C83" s="51" t="n">
        <v>512</v>
      </c>
      <c r="D83" s="51" t="n">
        <v>550</v>
      </c>
      <c r="E83" s="51" t="n">
        <v>3</v>
      </c>
      <c r="F83" s="51" t="n">
        <v>2482</v>
      </c>
      <c r="G83" s="51" t="n">
        <v>3227</v>
      </c>
    </row>
    <row r="84">
      <c r="A84" s="28" t="s">
        <v>123</v>
      </c>
      <c r="B84" s="51" t="s">
        <v>32</v>
      </c>
      <c r="C84" s="51" t="n">
        <v>3070</v>
      </c>
      <c r="D84" s="51" t="n">
        <v>4222</v>
      </c>
      <c r="E84" s="51" t="n">
        <v>953</v>
      </c>
      <c r="F84" s="51" t="n">
        <v>17192</v>
      </c>
      <c r="G84" s="51" t="n">
        <v>29426</v>
      </c>
    </row>
    <row r="85">
      <c r="A85" s="28" t="s">
        <v>125</v>
      </c>
      <c r="B85" s="51" t="s">
        <v>350</v>
      </c>
      <c r="C85" s="51" t="n">
        <v>1372</v>
      </c>
      <c r="D85" s="51" t="n">
        <v>270</v>
      </c>
      <c r="E85" s="51" t="n">
        <v>0</v>
      </c>
      <c r="F85" s="51" t="n">
        <v>2705</v>
      </c>
      <c r="G85" s="51" t="n">
        <v>2705</v>
      </c>
    </row>
    <row r="86">
      <c r="A86" s="28" t="s">
        <v>125</v>
      </c>
      <c r="B86" s="51" t="s">
        <v>351</v>
      </c>
      <c r="C86" s="51" t="n">
        <v>856</v>
      </c>
      <c r="D86" s="51" t="n">
        <v>417</v>
      </c>
      <c r="E86" s="51" t="n">
        <v>0</v>
      </c>
      <c r="F86" s="51" t="n">
        <v>2135</v>
      </c>
      <c r="G86" s="51" t="n">
        <v>2313</v>
      </c>
    </row>
    <row r="87">
      <c r="A87" s="28" t="s">
        <v>125</v>
      </c>
      <c r="B87" s="51" t="s">
        <v>352</v>
      </c>
      <c r="C87" s="51" t="n">
        <v>593</v>
      </c>
      <c r="D87" s="51" t="n">
        <v>280</v>
      </c>
      <c r="E87" s="51" t="n">
        <v>0</v>
      </c>
      <c r="F87" s="51" t="n">
        <v>1743</v>
      </c>
      <c r="G87" s="51" t="n">
        <v>1896</v>
      </c>
    </row>
    <row r="88">
      <c r="A88" s="28" t="s">
        <v>125</v>
      </c>
      <c r="B88" s="51" t="s">
        <v>304</v>
      </c>
      <c r="C88" s="51" t="n">
        <v>80</v>
      </c>
      <c r="D88" s="51" t="n">
        <v>10</v>
      </c>
      <c r="E88" s="51" t="n">
        <v>0</v>
      </c>
      <c r="F88" s="51" t="n">
        <v>212</v>
      </c>
      <c r="G88" s="51" t="n">
        <v>287</v>
      </c>
    </row>
    <row r="89">
      <c r="A89" s="28" t="s">
        <v>125</v>
      </c>
      <c r="B89" s="51" t="s">
        <v>32</v>
      </c>
      <c r="C89" s="51" t="n">
        <v>2901</v>
      </c>
      <c r="D89" s="51" t="n">
        <v>977</v>
      </c>
      <c r="E89" s="51" t="n">
        <v>0</v>
      </c>
      <c r="F89" s="51" t="n">
        <v>6795</v>
      </c>
      <c r="G89" s="51" t="n">
        <v>7201</v>
      </c>
    </row>
    <row r="90">
      <c r="A90" s="28" t="s">
        <v>113</v>
      </c>
      <c r="B90" s="51" t="s">
        <v>353</v>
      </c>
      <c r="C90" s="51" t="n">
        <v>2693</v>
      </c>
      <c r="D90" s="51" t="n">
        <v>1884</v>
      </c>
      <c r="E90" s="51" t="n">
        <v>0</v>
      </c>
      <c r="F90" s="51" t="n">
        <v>4599</v>
      </c>
      <c r="G90" s="51" t="n">
        <v>4599</v>
      </c>
    </row>
    <row r="91">
      <c r="A91" s="28" t="s">
        <v>113</v>
      </c>
      <c r="B91" s="51" t="s">
        <v>32</v>
      </c>
      <c r="C91" s="51" t="n">
        <v>2693</v>
      </c>
      <c r="D91" s="51" t="n">
        <v>1884</v>
      </c>
      <c r="E91" s="51" t="n">
        <v>0</v>
      </c>
      <c r="F91" s="51" t="n">
        <v>4599</v>
      </c>
      <c r="G91" s="51" t="n">
        <v>4599</v>
      </c>
    </row>
    <row r="92">
      <c r="A92" s="28" t="s">
        <v>128</v>
      </c>
      <c r="B92" s="51" t="s">
        <v>354</v>
      </c>
      <c r="C92" s="51" t="n">
        <v>1111</v>
      </c>
      <c r="D92" s="51" t="n">
        <v>807</v>
      </c>
      <c r="E92" s="51" t="n">
        <v>0</v>
      </c>
      <c r="F92" s="51" t="n">
        <v>3374</v>
      </c>
      <c r="G92" s="51" t="n">
        <v>5471</v>
      </c>
    </row>
    <row r="93">
      <c r="A93" s="28" t="s">
        <v>128</v>
      </c>
      <c r="B93" s="51" t="s">
        <v>355</v>
      </c>
      <c r="C93" s="51" t="n">
        <v>681</v>
      </c>
      <c r="D93" s="51" t="n">
        <v>227</v>
      </c>
      <c r="E93" s="51" t="n">
        <v>256</v>
      </c>
      <c r="F93" s="51" t="n">
        <v>1914</v>
      </c>
      <c r="G93" s="51" t="n">
        <v>2952</v>
      </c>
    </row>
    <row r="94">
      <c r="A94" s="28" t="s">
        <v>128</v>
      </c>
      <c r="B94" s="51" t="s">
        <v>356</v>
      </c>
      <c r="C94" s="51" t="n">
        <v>284</v>
      </c>
      <c r="D94" s="51" t="n">
        <v>22</v>
      </c>
      <c r="E94" s="51" t="n">
        <v>38</v>
      </c>
      <c r="F94" s="51" t="n">
        <v>503</v>
      </c>
      <c r="G94" s="51" t="n">
        <v>659</v>
      </c>
    </row>
    <row r="95">
      <c r="A95" s="28" t="s">
        <v>128</v>
      </c>
      <c r="B95" s="51" t="s">
        <v>357</v>
      </c>
      <c r="C95" s="51" t="n">
        <v>207</v>
      </c>
      <c r="D95" s="51" t="n">
        <v>86</v>
      </c>
      <c r="E95" s="51" t="n">
        <v>0</v>
      </c>
      <c r="F95" s="51" t="n">
        <v>984</v>
      </c>
      <c r="G95" s="51" t="n">
        <v>3005</v>
      </c>
    </row>
    <row r="96">
      <c r="A96" s="28" t="s">
        <v>128</v>
      </c>
      <c r="B96" s="51" t="s">
        <v>358</v>
      </c>
      <c r="C96" s="51" t="n">
        <v>146</v>
      </c>
      <c r="D96" s="51" t="n">
        <v>9</v>
      </c>
      <c r="E96" s="51" t="n">
        <v>165</v>
      </c>
      <c r="F96" s="51" t="n">
        <v>266</v>
      </c>
      <c r="G96" s="51" t="n">
        <v>923</v>
      </c>
    </row>
    <row r="97">
      <c r="A97" s="28" t="s">
        <v>128</v>
      </c>
      <c r="B97" s="51" t="s">
        <v>304</v>
      </c>
      <c r="C97" s="51" t="n">
        <v>214</v>
      </c>
      <c r="D97" s="51" t="n">
        <v>227</v>
      </c>
      <c r="E97" s="51" t="n">
        <v>938</v>
      </c>
      <c r="F97" s="51" t="n">
        <v>1181</v>
      </c>
      <c r="G97" s="51" t="n">
        <v>6414</v>
      </c>
    </row>
    <row r="98">
      <c r="A98" s="28" t="s">
        <v>128</v>
      </c>
      <c r="B98" s="51" t="s">
        <v>32</v>
      </c>
      <c r="C98" s="51" t="n">
        <v>2643</v>
      </c>
      <c r="D98" s="51" t="n">
        <v>1378</v>
      </c>
      <c r="E98" s="51" t="n">
        <v>1397</v>
      </c>
      <c r="F98" s="51" t="n">
        <v>8222</v>
      </c>
      <c r="G98" s="51" t="n">
        <v>19424</v>
      </c>
    </row>
    <row r="99">
      <c r="A99" s="28" t="s">
        <v>130</v>
      </c>
      <c r="B99" s="51" t="s">
        <v>359</v>
      </c>
      <c r="C99" s="51" t="n">
        <v>2023</v>
      </c>
      <c r="D99" s="51" t="n">
        <v>3642</v>
      </c>
      <c r="E99" s="51" t="n">
        <v>0</v>
      </c>
      <c r="F99" s="51" t="n">
        <v>9887</v>
      </c>
      <c r="G99" s="51" t="n">
        <v>11360</v>
      </c>
    </row>
    <row r="100">
      <c r="A100" s="28" t="s">
        <v>130</v>
      </c>
      <c r="B100" s="51" t="s">
        <v>360</v>
      </c>
      <c r="C100" s="51" t="n">
        <v>330</v>
      </c>
      <c r="D100" s="51" t="n">
        <v>342</v>
      </c>
      <c r="E100" s="51" t="n">
        <v>0</v>
      </c>
      <c r="F100" s="51" t="n">
        <v>727</v>
      </c>
      <c r="G100" s="51" t="n">
        <v>728</v>
      </c>
    </row>
    <row r="101">
      <c r="A101" s="28" t="s">
        <v>130</v>
      </c>
      <c r="B101" s="51" t="s">
        <v>304</v>
      </c>
      <c r="C101" s="51" t="n">
        <v>0</v>
      </c>
      <c r="D101" s="51" t="n">
        <v>16</v>
      </c>
      <c r="E101" s="51" t="n">
        <v>1</v>
      </c>
      <c r="F101" s="51" t="n">
        <v>130</v>
      </c>
      <c r="G101" s="51" t="n">
        <v>158</v>
      </c>
    </row>
    <row r="102">
      <c r="A102" s="28" t="s">
        <v>130</v>
      </c>
      <c r="B102" s="51" t="s">
        <v>32</v>
      </c>
      <c r="C102" s="51" t="n">
        <v>2353</v>
      </c>
      <c r="D102" s="51" t="n">
        <v>4000</v>
      </c>
      <c r="E102" s="51" t="n">
        <v>1</v>
      </c>
      <c r="F102" s="51" t="n">
        <v>10744</v>
      </c>
      <c r="G102" s="51" t="n">
        <v>12246</v>
      </c>
    </row>
    <row r="103">
      <c r="A103" s="28" t="s">
        <v>132</v>
      </c>
      <c r="B103" s="51" t="s">
        <v>361</v>
      </c>
      <c r="C103" s="51" t="n">
        <v>966</v>
      </c>
      <c r="D103" s="51" t="n">
        <v>756</v>
      </c>
      <c r="E103" s="51" t="n">
        <v>50</v>
      </c>
      <c r="F103" s="51" t="n">
        <v>3106</v>
      </c>
      <c r="G103" s="51" t="n">
        <v>5034</v>
      </c>
    </row>
    <row r="104">
      <c r="A104" s="28" t="s">
        <v>132</v>
      </c>
      <c r="B104" s="51" t="s">
        <v>362</v>
      </c>
      <c r="C104" s="51" t="n">
        <v>486</v>
      </c>
      <c r="D104" s="51" t="n">
        <v>233</v>
      </c>
      <c r="E104" s="51" t="n">
        <v>583</v>
      </c>
      <c r="F104" s="51" t="n">
        <v>1948</v>
      </c>
      <c r="G104" s="51" t="n">
        <v>3805</v>
      </c>
    </row>
    <row r="105">
      <c r="A105" s="28" t="s">
        <v>132</v>
      </c>
      <c r="B105" s="51" t="s">
        <v>363</v>
      </c>
      <c r="C105" s="51" t="n">
        <v>218</v>
      </c>
      <c r="D105" s="51" t="n">
        <v>148</v>
      </c>
      <c r="E105" s="51" t="n">
        <v>440</v>
      </c>
      <c r="F105" s="51" t="n">
        <v>1540</v>
      </c>
      <c r="G105" s="51" t="n">
        <v>2493</v>
      </c>
    </row>
    <row r="106">
      <c r="A106" s="28" t="s">
        <v>132</v>
      </c>
      <c r="B106" s="51" t="s">
        <v>364</v>
      </c>
      <c r="C106" s="51" t="n">
        <v>110</v>
      </c>
      <c r="D106" s="51" t="n">
        <v>66</v>
      </c>
      <c r="E106" s="51" t="n">
        <v>114</v>
      </c>
      <c r="F106" s="51" t="n">
        <v>699</v>
      </c>
      <c r="G106" s="51" t="n">
        <v>1283</v>
      </c>
    </row>
    <row r="107">
      <c r="A107" s="28" t="s">
        <v>132</v>
      </c>
      <c r="B107" s="51" t="s">
        <v>304</v>
      </c>
      <c r="C107" s="51" t="n">
        <v>219</v>
      </c>
      <c r="D107" s="51" t="n">
        <v>659</v>
      </c>
      <c r="E107" s="51" t="n">
        <v>488</v>
      </c>
      <c r="F107" s="51" t="n">
        <v>2814</v>
      </c>
      <c r="G107" s="51" t="n">
        <v>3867</v>
      </c>
    </row>
    <row r="108">
      <c r="A108" s="28" t="s">
        <v>132</v>
      </c>
      <c r="B108" s="51" t="s">
        <v>32</v>
      </c>
      <c r="C108" s="51" t="n">
        <v>1999</v>
      </c>
      <c r="D108" s="51" t="n">
        <v>1862</v>
      </c>
      <c r="E108" s="51" t="n">
        <v>1675</v>
      </c>
      <c r="F108" s="51" t="n">
        <v>10107</v>
      </c>
      <c r="G108" s="51" t="n">
        <v>16482</v>
      </c>
    </row>
    <row r="109">
      <c r="A109" s="28" t="s">
        <v>134</v>
      </c>
      <c r="B109" s="51" t="s">
        <v>365</v>
      </c>
      <c r="C109" s="51" t="n">
        <v>655</v>
      </c>
      <c r="D109" s="51" t="n">
        <v>715</v>
      </c>
      <c r="E109" s="51" t="n">
        <v>459</v>
      </c>
      <c r="F109" s="51" t="n">
        <v>3884</v>
      </c>
      <c r="G109" s="51" t="n">
        <v>6268</v>
      </c>
    </row>
    <row r="110">
      <c r="A110" s="28" t="s">
        <v>134</v>
      </c>
      <c r="B110" s="51" t="s">
        <v>366</v>
      </c>
      <c r="C110" s="51" t="n">
        <v>235</v>
      </c>
      <c r="D110" s="51" t="n">
        <v>34</v>
      </c>
      <c r="E110" s="51" t="n">
        <v>191</v>
      </c>
      <c r="F110" s="51" t="n">
        <v>923</v>
      </c>
      <c r="G110" s="51" t="n">
        <v>2108</v>
      </c>
    </row>
    <row r="111">
      <c r="A111" s="28" t="s">
        <v>134</v>
      </c>
      <c r="B111" s="51" t="s">
        <v>367</v>
      </c>
      <c r="C111" s="51" t="n">
        <v>179</v>
      </c>
      <c r="D111" s="51" t="n">
        <v>108</v>
      </c>
      <c r="E111" s="51" t="n">
        <v>71</v>
      </c>
      <c r="F111" s="51" t="n">
        <v>827</v>
      </c>
      <c r="G111" s="51" t="n">
        <v>1189</v>
      </c>
    </row>
    <row r="112">
      <c r="A112" s="28" t="s">
        <v>134</v>
      </c>
      <c r="B112" s="51" t="s">
        <v>368</v>
      </c>
      <c r="C112" s="51" t="n">
        <v>178</v>
      </c>
      <c r="D112" s="51" t="n">
        <v>384</v>
      </c>
      <c r="E112" s="51" t="n">
        <v>327</v>
      </c>
      <c r="F112" s="51" t="n">
        <v>2107</v>
      </c>
      <c r="G112" s="51" t="n">
        <v>3183</v>
      </c>
    </row>
    <row r="113">
      <c r="A113" s="28" t="s">
        <v>134</v>
      </c>
      <c r="B113" s="51" t="s">
        <v>369</v>
      </c>
      <c r="C113" s="51" t="n">
        <v>153</v>
      </c>
      <c r="D113" s="51" t="n">
        <v>363</v>
      </c>
      <c r="E113" s="51" t="n">
        <v>55</v>
      </c>
      <c r="F113" s="51" t="n">
        <v>666</v>
      </c>
      <c r="G113" s="51" t="n">
        <v>849</v>
      </c>
    </row>
    <row r="114">
      <c r="A114" s="28" t="s">
        <v>134</v>
      </c>
      <c r="B114" s="51" t="s">
        <v>370</v>
      </c>
      <c r="C114" s="51" t="n">
        <v>116</v>
      </c>
      <c r="D114" s="51" t="n">
        <v>58</v>
      </c>
      <c r="E114" s="51" t="n">
        <v>71</v>
      </c>
      <c r="F114" s="51" t="n">
        <v>369</v>
      </c>
      <c r="G114" s="51" t="n">
        <v>682</v>
      </c>
    </row>
    <row r="115">
      <c r="A115" s="28" t="s">
        <v>134</v>
      </c>
      <c r="B115" s="51" t="s">
        <v>304</v>
      </c>
      <c r="C115" s="51" t="n">
        <v>325</v>
      </c>
      <c r="D115" s="51" t="n">
        <v>429</v>
      </c>
      <c r="E115" s="51" t="n">
        <v>756</v>
      </c>
      <c r="F115" s="51" t="n">
        <v>2646</v>
      </c>
      <c r="G115" s="51" t="n">
        <v>6524</v>
      </c>
    </row>
    <row r="116">
      <c r="A116" s="28" t="s">
        <v>134</v>
      </c>
      <c r="B116" s="51" t="s">
        <v>32</v>
      </c>
      <c r="C116" s="51" t="n">
        <v>1841</v>
      </c>
      <c r="D116" s="51" t="n">
        <v>2091</v>
      </c>
      <c r="E116" s="51" t="n">
        <v>1930</v>
      </c>
      <c r="F116" s="51" t="n">
        <v>11422</v>
      </c>
      <c r="G116" s="51" t="n">
        <v>20803</v>
      </c>
    </row>
    <row r="117">
      <c r="A117" s="28" t="s">
        <v>136</v>
      </c>
      <c r="B117" s="51" t="s">
        <v>371</v>
      </c>
      <c r="C117" s="51" t="n">
        <v>398</v>
      </c>
      <c r="D117" s="51" t="n">
        <v>747</v>
      </c>
      <c r="E117" s="51" t="n">
        <v>304</v>
      </c>
      <c r="F117" s="51" t="n">
        <v>2675</v>
      </c>
      <c r="G117" s="51" t="n">
        <v>4899</v>
      </c>
    </row>
    <row r="118">
      <c r="A118" s="28" t="s">
        <v>136</v>
      </c>
      <c r="B118" s="51" t="s">
        <v>372</v>
      </c>
      <c r="C118" s="51" t="n">
        <v>334</v>
      </c>
      <c r="D118" s="51" t="n">
        <v>576</v>
      </c>
      <c r="E118" s="51" t="n">
        <v>404</v>
      </c>
      <c r="F118" s="51" t="n">
        <v>2670</v>
      </c>
      <c r="G118" s="51" t="n">
        <v>5272</v>
      </c>
    </row>
    <row r="119">
      <c r="A119" s="28" t="s">
        <v>136</v>
      </c>
      <c r="B119" s="51" t="s">
        <v>373</v>
      </c>
      <c r="C119" s="51" t="n">
        <v>260</v>
      </c>
      <c r="D119" s="51" t="n">
        <v>366</v>
      </c>
      <c r="E119" s="51" t="n">
        <v>446</v>
      </c>
      <c r="F119" s="51" t="n">
        <v>2332</v>
      </c>
      <c r="G119" s="51" t="n">
        <v>4720</v>
      </c>
    </row>
    <row r="120">
      <c r="A120" s="28" t="s">
        <v>136</v>
      </c>
      <c r="B120" s="51" t="s">
        <v>374</v>
      </c>
      <c r="C120" s="51" t="n">
        <v>181</v>
      </c>
      <c r="D120" s="51" t="n">
        <v>201</v>
      </c>
      <c r="E120" s="51" t="n">
        <v>159</v>
      </c>
      <c r="F120" s="51" t="n">
        <v>985</v>
      </c>
      <c r="G120" s="51" t="n">
        <v>1827</v>
      </c>
    </row>
    <row r="121">
      <c r="A121" s="28" t="s">
        <v>136</v>
      </c>
      <c r="B121" s="51" t="s">
        <v>375</v>
      </c>
      <c r="C121" s="51" t="n">
        <v>164</v>
      </c>
      <c r="D121" s="51" t="n">
        <v>77</v>
      </c>
      <c r="E121" s="51" t="n">
        <v>88</v>
      </c>
      <c r="F121" s="51" t="n">
        <v>706</v>
      </c>
      <c r="G121" s="51" t="n">
        <v>1249</v>
      </c>
    </row>
    <row r="122">
      <c r="A122" s="28" t="s">
        <v>136</v>
      </c>
      <c r="B122" s="51" t="s">
        <v>376</v>
      </c>
      <c r="C122" s="51" t="n">
        <v>156</v>
      </c>
      <c r="D122" s="51" t="n">
        <v>149</v>
      </c>
      <c r="E122" s="51" t="n">
        <v>177</v>
      </c>
      <c r="F122" s="51" t="n">
        <v>906</v>
      </c>
      <c r="G122" s="51" t="n">
        <v>1705</v>
      </c>
    </row>
    <row r="123">
      <c r="A123" s="28" t="s">
        <v>136</v>
      </c>
      <c r="B123" s="51" t="s">
        <v>377</v>
      </c>
      <c r="C123" s="51" t="n">
        <v>152</v>
      </c>
      <c r="D123" s="51" t="n">
        <v>126</v>
      </c>
      <c r="E123" s="51" t="n">
        <v>201</v>
      </c>
      <c r="F123" s="51" t="n">
        <v>933</v>
      </c>
      <c r="G123" s="51" t="n">
        <v>1707</v>
      </c>
    </row>
    <row r="124">
      <c r="A124" s="28" t="s">
        <v>136</v>
      </c>
      <c r="B124" s="51" t="s">
        <v>304</v>
      </c>
      <c r="C124" s="51" t="n">
        <v>85</v>
      </c>
      <c r="D124" s="51" t="n">
        <v>100</v>
      </c>
      <c r="E124" s="51" t="n">
        <v>114</v>
      </c>
      <c r="F124" s="51" t="n">
        <v>623</v>
      </c>
      <c r="G124" s="51" t="n">
        <v>1352</v>
      </c>
    </row>
    <row r="125">
      <c r="A125" s="28" t="s">
        <v>136</v>
      </c>
      <c r="B125" s="51" t="s">
        <v>32</v>
      </c>
      <c r="C125" s="51" t="n">
        <v>1730</v>
      </c>
      <c r="D125" s="51" t="n">
        <v>2342</v>
      </c>
      <c r="E125" s="51" t="n">
        <v>1893</v>
      </c>
      <c r="F125" s="51" t="n">
        <v>11830</v>
      </c>
      <c r="G125" s="51" t="n">
        <v>22731</v>
      </c>
    </row>
    <row r="126">
      <c r="A126" s="28" t="s">
        <v>138</v>
      </c>
      <c r="B126" s="51" t="s">
        <v>378</v>
      </c>
      <c r="C126" s="51" t="n">
        <v>1139</v>
      </c>
      <c r="D126" s="51" t="n">
        <v>1658</v>
      </c>
      <c r="E126" s="51" t="n">
        <v>2122</v>
      </c>
      <c r="F126" s="51" t="n">
        <v>10666</v>
      </c>
      <c r="G126" s="51" t="n">
        <v>17055</v>
      </c>
    </row>
    <row r="127">
      <c r="A127" s="28" t="s">
        <v>138</v>
      </c>
      <c r="B127" s="51" t="s">
        <v>379</v>
      </c>
      <c r="C127" s="51" t="n">
        <v>363</v>
      </c>
      <c r="D127" s="51" t="n">
        <v>810</v>
      </c>
      <c r="E127" s="51" t="n">
        <v>40</v>
      </c>
      <c r="F127" s="51" t="n">
        <v>4189</v>
      </c>
      <c r="G127" s="51" t="n">
        <v>6746</v>
      </c>
    </row>
    <row r="128">
      <c r="A128" s="28" t="s">
        <v>138</v>
      </c>
      <c r="B128" s="51" t="s">
        <v>304</v>
      </c>
      <c r="C128" s="51" t="n">
        <v>46</v>
      </c>
      <c r="D128" s="51" t="n">
        <v>183</v>
      </c>
      <c r="E128" s="51" t="n">
        <v>503</v>
      </c>
      <c r="F128" s="51" t="n">
        <v>800</v>
      </c>
      <c r="G128" s="51" t="n">
        <v>2463</v>
      </c>
    </row>
    <row r="129">
      <c r="A129" s="28" t="s">
        <v>138</v>
      </c>
      <c r="B129" s="51" t="s">
        <v>32</v>
      </c>
      <c r="C129" s="51" t="n">
        <v>1548</v>
      </c>
      <c r="D129" s="51" t="n">
        <v>2651</v>
      </c>
      <c r="E129" s="51" t="n">
        <v>2665</v>
      </c>
      <c r="F129" s="51" t="n">
        <v>15655</v>
      </c>
      <c r="G129" s="51" t="n">
        <v>26264</v>
      </c>
    </row>
    <row r="130">
      <c r="A130" s="28" t="s">
        <v>140</v>
      </c>
      <c r="B130" s="51" t="s">
        <v>380</v>
      </c>
      <c r="C130" s="51" t="n">
        <v>558</v>
      </c>
      <c r="D130" s="51" t="n">
        <v>585</v>
      </c>
      <c r="E130" s="51" t="n">
        <v>589</v>
      </c>
      <c r="F130" s="51" t="n">
        <v>3641</v>
      </c>
      <c r="G130" s="51" t="n">
        <v>5772</v>
      </c>
    </row>
    <row r="131">
      <c r="A131" s="28" t="s">
        <v>140</v>
      </c>
      <c r="B131" s="51" t="s">
        <v>381</v>
      </c>
      <c r="C131" s="51" t="n">
        <v>147</v>
      </c>
      <c r="D131" s="51" t="n">
        <v>29</v>
      </c>
      <c r="E131" s="51" t="n">
        <v>0</v>
      </c>
      <c r="F131" s="51" t="n">
        <v>176</v>
      </c>
      <c r="G131" s="51" t="n">
        <v>176</v>
      </c>
    </row>
    <row r="132">
      <c r="A132" s="28" t="s">
        <v>140</v>
      </c>
      <c r="B132" s="51" t="s">
        <v>382</v>
      </c>
      <c r="C132" s="51" t="n">
        <v>101</v>
      </c>
      <c r="D132" s="51" t="n">
        <v>88</v>
      </c>
      <c r="E132" s="51" t="n">
        <v>123</v>
      </c>
      <c r="F132" s="51" t="n">
        <v>533</v>
      </c>
      <c r="G132" s="51" t="n">
        <v>1061</v>
      </c>
    </row>
    <row r="133">
      <c r="A133" s="28" t="s">
        <v>140</v>
      </c>
      <c r="B133" s="51" t="s">
        <v>383</v>
      </c>
      <c r="C133" s="51" t="n">
        <v>99</v>
      </c>
      <c r="D133" s="51" t="n">
        <v>88</v>
      </c>
      <c r="E133" s="51" t="n">
        <v>145</v>
      </c>
      <c r="F133" s="51" t="n">
        <v>471</v>
      </c>
      <c r="G133" s="51" t="n">
        <v>940</v>
      </c>
    </row>
    <row r="134">
      <c r="A134" s="28" t="s">
        <v>140</v>
      </c>
      <c r="B134" s="51" t="s">
        <v>384</v>
      </c>
      <c r="C134" s="51" t="n">
        <v>97</v>
      </c>
      <c r="D134" s="51" t="n">
        <v>202</v>
      </c>
      <c r="E134" s="51" t="n">
        <v>208</v>
      </c>
      <c r="F134" s="51" t="n">
        <v>1588</v>
      </c>
      <c r="G134" s="51" t="n">
        <v>2628</v>
      </c>
    </row>
    <row r="135">
      <c r="A135" s="28" t="s">
        <v>140</v>
      </c>
      <c r="B135" s="51" t="s">
        <v>304</v>
      </c>
      <c r="C135" s="51" t="n">
        <v>212</v>
      </c>
      <c r="D135" s="51" t="n">
        <v>339</v>
      </c>
      <c r="E135" s="51" t="n">
        <v>375</v>
      </c>
      <c r="F135" s="51" t="n">
        <v>1616</v>
      </c>
      <c r="G135" s="51" t="n">
        <v>3189</v>
      </c>
    </row>
    <row r="136">
      <c r="A136" s="28" t="s">
        <v>140</v>
      </c>
      <c r="B136" s="51" t="s">
        <v>32</v>
      </c>
      <c r="C136" s="51" t="n">
        <v>1214</v>
      </c>
      <c r="D136" s="51" t="n">
        <v>1331</v>
      </c>
      <c r="E136" s="51" t="n">
        <v>1440</v>
      </c>
      <c r="F136" s="51" t="n">
        <v>8025</v>
      </c>
      <c r="G136" s="51" t="n">
        <v>13766</v>
      </c>
    </row>
    <row r="137">
      <c r="A137" s="28" t="s">
        <v>142</v>
      </c>
      <c r="B137" s="51" t="s">
        <v>385</v>
      </c>
      <c r="C137" s="51" t="n">
        <v>1199</v>
      </c>
      <c r="D137" s="51" t="n">
        <v>1567</v>
      </c>
      <c r="E137" s="51" t="n">
        <v>75</v>
      </c>
      <c r="F137" s="51" t="n">
        <v>9940</v>
      </c>
      <c r="G137" s="51" t="n">
        <v>17725</v>
      </c>
    </row>
    <row r="138">
      <c r="A138" s="28" t="s">
        <v>142</v>
      </c>
      <c r="B138" s="51" t="s">
        <v>32</v>
      </c>
      <c r="C138" s="51" t="n">
        <v>1199</v>
      </c>
      <c r="D138" s="51" t="n">
        <v>1567</v>
      </c>
      <c r="E138" s="51" t="n">
        <v>75</v>
      </c>
      <c r="F138" s="51" t="n">
        <v>9940</v>
      </c>
      <c r="G138" s="51" t="n">
        <v>17725</v>
      </c>
    </row>
    <row r="139">
      <c r="A139" s="28" t="s">
        <v>144</v>
      </c>
      <c r="B139" s="51" t="s">
        <v>386</v>
      </c>
      <c r="C139" s="51" t="n">
        <v>578</v>
      </c>
      <c r="D139" s="51" t="n">
        <v>651</v>
      </c>
      <c r="E139" s="51" t="n">
        <v>22</v>
      </c>
      <c r="F139" s="51" t="n">
        <v>5135</v>
      </c>
      <c r="G139" s="51" t="n">
        <v>6062</v>
      </c>
    </row>
    <row r="140">
      <c r="A140" s="28" t="s">
        <v>144</v>
      </c>
      <c r="B140" s="51" t="s">
        <v>387</v>
      </c>
      <c r="C140" s="51" t="n">
        <v>378</v>
      </c>
      <c r="D140" s="51" t="n">
        <v>157</v>
      </c>
      <c r="E140" s="51" t="n">
        <v>117</v>
      </c>
      <c r="F140" s="51" t="n">
        <v>1264</v>
      </c>
      <c r="G140" s="51" t="n">
        <v>2967</v>
      </c>
    </row>
    <row r="141">
      <c r="A141" s="28" t="s">
        <v>144</v>
      </c>
      <c r="B141" s="51" t="s">
        <v>304</v>
      </c>
      <c r="C141" s="51" t="n">
        <v>81</v>
      </c>
      <c r="D141" s="51" t="n">
        <v>185</v>
      </c>
      <c r="E141" s="51" t="n">
        <v>196</v>
      </c>
      <c r="F141" s="51" t="n">
        <v>921</v>
      </c>
      <c r="G141" s="51" t="n">
        <v>2998</v>
      </c>
    </row>
    <row r="142">
      <c r="A142" s="28" t="s">
        <v>144</v>
      </c>
      <c r="B142" s="51" t="s">
        <v>32</v>
      </c>
      <c r="C142" s="51" t="n">
        <v>1037</v>
      </c>
      <c r="D142" s="51" t="n">
        <v>993</v>
      </c>
      <c r="E142" s="51" t="n">
        <v>335</v>
      </c>
      <c r="F142" s="51" t="n">
        <v>7320</v>
      </c>
      <c r="G142" s="51" t="n">
        <v>12027</v>
      </c>
    </row>
    <row r="143">
      <c r="A143" s="28" t="s">
        <v>146</v>
      </c>
      <c r="B143" s="51" t="s">
        <v>388</v>
      </c>
      <c r="C143" s="51" t="n">
        <v>877</v>
      </c>
      <c r="D143" s="51" t="n">
        <v>493</v>
      </c>
      <c r="E143" s="51" t="n">
        <v>1703</v>
      </c>
      <c r="F143" s="51" t="n">
        <v>12670</v>
      </c>
      <c r="G143" s="51" t="n">
        <v>24394</v>
      </c>
    </row>
    <row r="144">
      <c r="A144" s="28" t="s">
        <v>146</v>
      </c>
      <c r="B144" s="51" t="s">
        <v>389</v>
      </c>
      <c r="C144" s="51" t="n">
        <v>67</v>
      </c>
      <c r="D144" s="51" t="n">
        <v>187</v>
      </c>
      <c r="E144" s="51" t="n">
        <v>30</v>
      </c>
      <c r="F144" s="51" t="n">
        <v>429</v>
      </c>
      <c r="G144" s="51" t="n">
        <v>754</v>
      </c>
    </row>
    <row r="145">
      <c r="A145" s="28" t="s">
        <v>146</v>
      </c>
      <c r="B145" s="51" t="s">
        <v>304</v>
      </c>
      <c r="C145" s="51" t="n">
        <v>10</v>
      </c>
      <c r="D145" s="51" t="n">
        <v>38</v>
      </c>
      <c r="E145" s="51" t="n">
        <v>23</v>
      </c>
      <c r="F145" s="51" t="n">
        <v>135</v>
      </c>
      <c r="G145" s="51" t="n">
        <v>328</v>
      </c>
    </row>
    <row r="146">
      <c r="A146" s="28" t="s">
        <v>146</v>
      </c>
      <c r="B146" s="51" t="s">
        <v>32</v>
      </c>
      <c r="C146" s="51" t="n">
        <v>954</v>
      </c>
      <c r="D146" s="51" t="n">
        <v>718</v>
      </c>
      <c r="E146" s="51" t="n">
        <v>1756</v>
      </c>
      <c r="F146" s="51" t="n">
        <v>13234</v>
      </c>
      <c r="G146" s="51" t="n">
        <v>25476</v>
      </c>
    </row>
    <row r="147">
      <c r="A147" s="28" t="s">
        <v>148</v>
      </c>
      <c r="B147" s="51" t="s">
        <v>390</v>
      </c>
      <c r="C147" s="51" t="n">
        <v>396</v>
      </c>
      <c r="D147" s="51" t="n">
        <v>701</v>
      </c>
      <c r="E147" s="51" t="n">
        <v>0</v>
      </c>
      <c r="F147" s="51" t="n">
        <v>2443</v>
      </c>
      <c r="G147" s="51" t="n">
        <v>3909</v>
      </c>
    </row>
    <row r="148">
      <c r="A148" s="28" t="s">
        <v>148</v>
      </c>
      <c r="B148" s="51" t="s">
        <v>391</v>
      </c>
      <c r="C148" s="51" t="n">
        <v>356</v>
      </c>
      <c r="D148" s="51" t="n">
        <v>9</v>
      </c>
      <c r="E148" s="51" t="n">
        <v>0</v>
      </c>
      <c r="F148" s="51" t="n">
        <v>2425</v>
      </c>
      <c r="G148" s="51" t="n">
        <v>2435</v>
      </c>
    </row>
    <row r="149">
      <c r="A149" s="28" t="s">
        <v>148</v>
      </c>
      <c r="B149" s="51" t="s">
        <v>392</v>
      </c>
      <c r="C149" s="51" t="n">
        <v>200</v>
      </c>
      <c r="D149" s="51" t="n">
        <v>84</v>
      </c>
      <c r="E149" s="51" t="n">
        <v>0</v>
      </c>
      <c r="F149" s="51" t="n">
        <v>321</v>
      </c>
      <c r="G149" s="51" t="n">
        <v>326</v>
      </c>
    </row>
    <row r="150">
      <c r="A150" s="28" t="s">
        <v>148</v>
      </c>
      <c r="B150" s="51" t="s">
        <v>32</v>
      </c>
      <c r="C150" s="51" t="n">
        <v>952</v>
      </c>
      <c r="D150" s="51" t="n">
        <v>794</v>
      </c>
      <c r="E150" s="51" t="n">
        <v>0</v>
      </c>
      <c r="F150" s="51" t="n">
        <v>5189</v>
      </c>
      <c r="G150" s="51" t="n">
        <v>6670</v>
      </c>
    </row>
    <row r="151">
      <c r="A151" s="28" t="s">
        <v>150</v>
      </c>
      <c r="B151" s="51" t="s">
        <v>393</v>
      </c>
      <c r="C151" s="51" t="n">
        <v>831</v>
      </c>
      <c r="D151" s="51" t="n">
        <v>411</v>
      </c>
      <c r="E151" s="51" t="n">
        <v>535</v>
      </c>
      <c r="F151" s="51" t="n">
        <v>3445</v>
      </c>
      <c r="G151" s="51" t="n">
        <v>5904</v>
      </c>
    </row>
    <row r="152">
      <c r="A152" s="28" t="s">
        <v>150</v>
      </c>
      <c r="B152" s="51" t="s">
        <v>394</v>
      </c>
      <c r="C152" s="51" t="n">
        <v>100</v>
      </c>
      <c r="D152" s="51" t="n">
        <v>104</v>
      </c>
      <c r="E152" s="51" t="n">
        <v>51</v>
      </c>
      <c r="F152" s="51" t="n">
        <v>560</v>
      </c>
      <c r="G152" s="51" t="n">
        <v>1267</v>
      </c>
    </row>
    <row r="153">
      <c r="A153" s="28" t="s">
        <v>150</v>
      </c>
      <c r="B153" s="51" t="s">
        <v>32</v>
      </c>
      <c r="C153" s="51" t="n">
        <v>931</v>
      </c>
      <c r="D153" s="51" t="n">
        <v>515</v>
      </c>
      <c r="E153" s="51" t="n">
        <v>586</v>
      </c>
      <c r="F153" s="51" t="n">
        <v>4005</v>
      </c>
      <c r="G153" s="51" t="n">
        <v>7171</v>
      </c>
    </row>
    <row r="154">
      <c r="A154" s="28" t="s">
        <v>152</v>
      </c>
      <c r="B154" s="51" t="s">
        <v>395</v>
      </c>
      <c r="C154" s="51" t="n">
        <v>847</v>
      </c>
      <c r="D154" s="51" t="n">
        <v>1311</v>
      </c>
      <c r="E154" s="51" t="n">
        <v>715</v>
      </c>
      <c r="F154" s="51" t="n">
        <v>5120</v>
      </c>
      <c r="G154" s="51" t="n">
        <v>20530</v>
      </c>
    </row>
    <row r="155">
      <c r="A155" s="28" t="s">
        <v>152</v>
      </c>
      <c r="B155" s="51" t="s">
        <v>396</v>
      </c>
      <c r="C155" s="51" t="n">
        <v>47</v>
      </c>
      <c r="D155" s="51" t="n">
        <v>83</v>
      </c>
      <c r="E155" s="51" t="n">
        <v>2</v>
      </c>
      <c r="F155" s="51" t="n">
        <v>360</v>
      </c>
      <c r="G155" s="51" t="n">
        <v>3255</v>
      </c>
    </row>
    <row r="156">
      <c r="A156" s="28" t="s">
        <v>152</v>
      </c>
      <c r="B156" s="51" t="s">
        <v>32</v>
      </c>
      <c r="C156" s="51" t="n">
        <v>894</v>
      </c>
      <c r="D156" s="51" t="n">
        <v>1394</v>
      </c>
      <c r="E156" s="51" t="n">
        <v>717</v>
      </c>
      <c r="F156" s="51" t="n">
        <v>5480</v>
      </c>
      <c r="G156" s="51" t="n">
        <v>23785</v>
      </c>
    </row>
    <row r="157">
      <c r="A157" s="28" t="s">
        <v>154</v>
      </c>
      <c r="B157" s="51" t="s">
        <v>397</v>
      </c>
      <c r="C157" s="51" t="n">
        <v>193</v>
      </c>
      <c r="D157" s="51" t="n">
        <v>51</v>
      </c>
      <c r="E157" s="51" t="n">
        <v>100</v>
      </c>
      <c r="F157" s="51" t="n">
        <v>446</v>
      </c>
      <c r="G157" s="51" t="n">
        <v>1011</v>
      </c>
    </row>
    <row r="158">
      <c r="A158" s="28" t="s">
        <v>154</v>
      </c>
      <c r="B158" s="51" t="s">
        <v>398</v>
      </c>
      <c r="C158" s="51" t="n">
        <v>166</v>
      </c>
      <c r="D158" s="51" t="n">
        <v>139</v>
      </c>
      <c r="E158" s="51" t="n">
        <v>76</v>
      </c>
      <c r="F158" s="51" t="n">
        <v>649</v>
      </c>
      <c r="G158" s="51" t="n">
        <v>985</v>
      </c>
    </row>
    <row r="159">
      <c r="A159" s="28" t="s">
        <v>154</v>
      </c>
      <c r="B159" s="51" t="s">
        <v>399</v>
      </c>
      <c r="C159" s="51" t="n">
        <v>158</v>
      </c>
      <c r="D159" s="51" t="n">
        <v>82</v>
      </c>
      <c r="E159" s="51" t="n">
        <v>31</v>
      </c>
      <c r="F159" s="51" t="n">
        <v>366</v>
      </c>
      <c r="G159" s="51" t="n">
        <v>713</v>
      </c>
    </row>
    <row r="160">
      <c r="A160" s="28" t="s">
        <v>154</v>
      </c>
      <c r="B160" s="51" t="s">
        <v>400</v>
      </c>
      <c r="C160" s="51" t="n">
        <v>137</v>
      </c>
      <c r="D160" s="51" t="n">
        <v>145</v>
      </c>
      <c r="E160" s="51" t="n">
        <v>0</v>
      </c>
      <c r="F160" s="51" t="n">
        <v>566</v>
      </c>
      <c r="G160" s="51" t="n">
        <v>1298</v>
      </c>
    </row>
    <row r="161">
      <c r="A161" s="28" t="s">
        <v>154</v>
      </c>
      <c r="B161" s="51" t="s">
        <v>401</v>
      </c>
      <c r="C161" s="51" t="n">
        <v>89</v>
      </c>
      <c r="D161" s="51" t="n">
        <v>17</v>
      </c>
      <c r="E161" s="51" t="n">
        <v>36</v>
      </c>
      <c r="F161" s="51" t="n">
        <v>140</v>
      </c>
      <c r="G161" s="51" t="n">
        <v>474</v>
      </c>
    </row>
    <row r="162">
      <c r="A162" s="28" t="s">
        <v>154</v>
      </c>
      <c r="B162" s="51" t="s">
        <v>402</v>
      </c>
      <c r="C162" s="51" t="n">
        <v>57</v>
      </c>
      <c r="D162" s="51" t="n">
        <v>31</v>
      </c>
      <c r="E162" s="51" t="n">
        <v>19</v>
      </c>
      <c r="F162" s="51" t="n">
        <v>134</v>
      </c>
      <c r="G162" s="51" t="n">
        <v>296</v>
      </c>
    </row>
    <row r="163">
      <c r="A163" s="28" t="s">
        <v>154</v>
      </c>
      <c r="B163" s="51" t="s">
        <v>304</v>
      </c>
      <c r="C163" s="51" t="n">
        <v>22</v>
      </c>
      <c r="D163" s="51" t="n">
        <v>24</v>
      </c>
      <c r="E163" s="51" t="n">
        <v>11</v>
      </c>
      <c r="F163" s="51" t="n">
        <v>105</v>
      </c>
      <c r="G163" s="51" t="n">
        <v>270</v>
      </c>
    </row>
    <row r="164">
      <c r="A164" s="28" t="s">
        <v>154</v>
      </c>
      <c r="B164" s="51" t="s">
        <v>32</v>
      </c>
      <c r="C164" s="51" t="n">
        <v>822</v>
      </c>
      <c r="D164" s="51" t="n">
        <v>489</v>
      </c>
      <c r="E164" s="51" t="n">
        <v>273</v>
      </c>
      <c r="F164" s="51" t="n">
        <v>2406</v>
      </c>
      <c r="G164" s="51" t="n">
        <v>5047</v>
      </c>
    </row>
    <row r="165">
      <c r="A165" s="28" t="s">
        <v>156</v>
      </c>
      <c r="B165" s="51" t="s">
        <v>403</v>
      </c>
      <c r="C165" s="51" t="n">
        <v>268</v>
      </c>
      <c r="D165" s="51" t="n">
        <v>483</v>
      </c>
      <c r="E165" s="51" t="n">
        <v>172</v>
      </c>
      <c r="F165" s="51" t="n">
        <v>2545</v>
      </c>
      <c r="G165" s="51" t="n">
        <v>6207</v>
      </c>
    </row>
    <row r="166">
      <c r="A166" s="28" t="s">
        <v>156</v>
      </c>
      <c r="B166" s="51" t="s">
        <v>404</v>
      </c>
      <c r="C166" s="51" t="n">
        <v>217</v>
      </c>
      <c r="D166" s="51" t="n">
        <v>709</v>
      </c>
      <c r="E166" s="51" t="n">
        <v>62</v>
      </c>
      <c r="F166" s="51" t="n">
        <v>2104</v>
      </c>
      <c r="G166" s="51" t="n">
        <v>4684</v>
      </c>
    </row>
    <row r="167">
      <c r="A167" s="28" t="s">
        <v>156</v>
      </c>
      <c r="B167" s="51" t="s">
        <v>405</v>
      </c>
      <c r="C167" s="51" t="n">
        <v>147</v>
      </c>
      <c r="D167" s="51" t="n">
        <v>163</v>
      </c>
      <c r="E167" s="51" t="n">
        <v>194</v>
      </c>
      <c r="F167" s="51" t="n">
        <v>2799</v>
      </c>
      <c r="G167" s="51" t="n">
        <v>4512</v>
      </c>
    </row>
    <row r="168">
      <c r="A168" s="28" t="s">
        <v>156</v>
      </c>
      <c r="B168" s="51" t="s">
        <v>304</v>
      </c>
      <c r="C168" s="51" t="n">
        <v>27</v>
      </c>
      <c r="D168" s="51" t="n">
        <v>210</v>
      </c>
      <c r="E168" s="51" t="n">
        <v>51</v>
      </c>
      <c r="F168" s="51" t="n">
        <v>628</v>
      </c>
      <c r="G168" s="51" t="n">
        <v>1216</v>
      </c>
    </row>
    <row r="169">
      <c r="A169" s="28" t="s">
        <v>156</v>
      </c>
      <c r="B169" s="51" t="s">
        <v>32</v>
      </c>
      <c r="C169" s="51" t="n">
        <v>659</v>
      </c>
      <c r="D169" s="51" t="n">
        <v>1565</v>
      </c>
      <c r="E169" s="51" t="n">
        <v>479</v>
      </c>
      <c r="F169" s="51" t="n">
        <v>8076</v>
      </c>
      <c r="G169" s="51" t="n">
        <v>16619</v>
      </c>
    </row>
    <row r="170">
      <c r="A170" s="28" t="s">
        <v>158</v>
      </c>
      <c r="B170" s="51" t="s">
        <v>406</v>
      </c>
      <c r="C170" s="51" t="n">
        <v>350</v>
      </c>
      <c r="D170" s="51" t="n">
        <v>194</v>
      </c>
      <c r="E170" s="51" t="n">
        <v>106</v>
      </c>
      <c r="F170" s="51" t="n">
        <v>1047</v>
      </c>
      <c r="G170" s="51" t="n">
        <v>1509</v>
      </c>
    </row>
    <row r="171">
      <c r="A171" s="28" t="s">
        <v>158</v>
      </c>
      <c r="B171" s="51" t="s">
        <v>407</v>
      </c>
      <c r="C171" s="51" t="n">
        <v>129</v>
      </c>
      <c r="D171" s="51" t="n">
        <v>120</v>
      </c>
      <c r="E171" s="51" t="n">
        <v>143</v>
      </c>
      <c r="F171" s="51" t="n">
        <v>1137</v>
      </c>
      <c r="G171" s="51" t="n">
        <v>2206</v>
      </c>
    </row>
    <row r="172">
      <c r="A172" s="28" t="s">
        <v>158</v>
      </c>
      <c r="B172" s="51" t="s">
        <v>372</v>
      </c>
      <c r="C172" s="51" t="n">
        <v>109</v>
      </c>
      <c r="D172" s="51" t="n">
        <v>188</v>
      </c>
      <c r="E172" s="51" t="n">
        <v>303</v>
      </c>
      <c r="F172" s="51" t="n">
        <v>1512</v>
      </c>
      <c r="G172" s="51" t="n">
        <v>2553</v>
      </c>
    </row>
    <row r="173">
      <c r="A173" s="28" t="s">
        <v>158</v>
      </c>
      <c r="B173" s="51" t="s">
        <v>304</v>
      </c>
      <c r="C173" s="51" t="n">
        <v>69</v>
      </c>
      <c r="D173" s="51" t="n">
        <v>55</v>
      </c>
      <c r="E173" s="51" t="n">
        <v>128</v>
      </c>
      <c r="F173" s="51" t="n">
        <v>663</v>
      </c>
      <c r="G173" s="51" t="n">
        <v>1054</v>
      </c>
    </row>
    <row r="174">
      <c r="A174" s="28" t="s">
        <v>158</v>
      </c>
      <c r="B174" s="51" t="s">
        <v>32</v>
      </c>
      <c r="C174" s="51" t="n">
        <v>657</v>
      </c>
      <c r="D174" s="51" t="n">
        <v>557</v>
      </c>
      <c r="E174" s="51" t="n">
        <v>680</v>
      </c>
      <c r="F174" s="51" t="n">
        <v>4359</v>
      </c>
      <c r="G174" s="51" t="n">
        <v>7322</v>
      </c>
    </row>
    <row r="175">
      <c r="A175" s="28" t="s">
        <v>160</v>
      </c>
      <c r="B175" s="51" t="s">
        <v>408</v>
      </c>
      <c r="C175" s="51" t="n">
        <v>245</v>
      </c>
      <c r="D175" s="51" t="n">
        <v>117</v>
      </c>
      <c r="E175" s="51" t="n">
        <v>210</v>
      </c>
      <c r="F175" s="51" t="n">
        <v>1267</v>
      </c>
      <c r="G175" s="51" t="n">
        <v>1851</v>
      </c>
    </row>
    <row r="176">
      <c r="A176" s="28" t="s">
        <v>160</v>
      </c>
      <c r="B176" s="51" t="s">
        <v>409</v>
      </c>
      <c r="C176" s="51" t="n">
        <v>85</v>
      </c>
      <c r="D176" s="51" t="n">
        <v>49</v>
      </c>
      <c r="E176" s="51" t="n">
        <v>109</v>
      </c>
      <c r="F176" s="51" t="n">
        <v>664</v>
      </c>
      <c r="G176" s="51" t="n">
        <v>993</v>
      </c>
    </row>
    <row r="177">
      <c r="A177" s="28" t="s">
        <v>160</v>
      </c>
      <c r="B177" s="51" t="s">
        <v>410</v>
      </c>
      <c r="C177" s="51" t="n">
        <v>28</v>
      </c>
      <c r="D177" s="51" t="n">
        <v>13</v>
      </c>
      <c r="E177" s="51" t="n">
        <v>120</v>
      </c>
      <c r="F177" s="51" t="n">
        <v>354</v>
      </c>
      <c r="G177" s="51" t="n">
        <v>594</v>
      </c>
    </row>
    <row r="178">
      <c r="A178" s="28" t="s">
        <v>160</v>
      </c>
      <c r="B178" s="51" t="s">
        <v>371</v>
      </c>
      <c r="C178" s="51" t="n">
        <v>22</v>
      </c>
      <c r="D178" s="51" t="n">
        <v>0</v>
      </c>
      <c r="E178" s="51" t="n">
        <v>0</v>
      </c>
      <c r="F178" s="51" t="n">
        <v>22</v>
      </c>
      <c r="G178" s="51" t="n">
        <v>22</v>
      </c>
    </row>
    <row r="179">
      <c r="A179" s="28" t="s">
        <v>160</v>
      </c>
      <c r="B179" s="51" t="s">
        <v>304</v>
      </c>
      <c r="C179" s="51" t="n">
        <v>24</v>
      </c>
      <c r="D179" s="51" t="n">
        <v>8</v>
      </c>
      <c r="E179" s="51" t="n">
        <v>24</v>
      </c>
      <c r="F179" s="51" t="n">
        <v>105</v>
      </c>
      <c r="G179" s="51" t="n">
        <v>142</v>
      </c>
    </row>
    <row r="180">
      <c r="A180" s="28" t="s">
        <v>160</v>
      </c>
      <c r="B180" s="51" t="s">
        <v>32</v>
      </c>
      <c r="C180" s="51" t="n">
        <v>404</v>
      </c>
      <c r="D180" s="51" t="n">
        <v>187</v>
      </c>
      <c r="E180" s="51" t="n">
        <v>463</v>
      </c>
      <c r="F180" s="51" t="n">
        <v>2412</v>
      </c>
      <c r="G180" s="51" t="n">
        <v>3602</v>
      </c>
    </row>
    <row r="181">
      <c r="A181" s="28" t="s">
        <v>162</v>
      </c>
      <c r="B181" s="51" t="s">
        <v>411</v>
      </c>
      <c r="C181" s="51" t="n">
        <v>401</v>
      </c>
      <c r="D181" s="51" t="n">
        <v>698</v>
      </c>
      <c r="E181" s="51" t="n">
        <v>0</v>
      </c>
      <c r="F181" s="51" t="n">
        <v>1099</v>
      </c>
      <c r="G181" s="51" t="n">
        <v>1099</v>
      </c>
    </row>
    <row r="182">
      <c r="A182" s="28" t="s">
        <v>162</v>
      </c>
      <c r="B182" s="51" t="s">
        <v>304</v>
      </c>
      <c r="C182" s="51" t="n">
        <v>0</v>
      </c>
      <c r="D182" s="51" t="n">
        <v>0</v>
      </c>
      <c r="E182" s="51" t="n">
        <v>37</v>
      </c>
      <c r="F182" s="51" t="n">
        <v>488</v>
      </c>
      <c r="G182" s="51" t="n">
        <v>1062</v>
      </c>
    </row>
    <row r="183">
      <c r="A183" s="28" t="s">
        <v>162</v>
      </c>
      <c r="B183" s="51" t="s">
        <v>32</v>
      </c>
      <c r="C183" s="51" t="n">
        <v>401</v>
      </c>
      <c r="D183" s="51" t="n">
        <v>698</v>
      </c>
      <c r="E183" s="51" t="n">
        <v>37</v>
      </c>
      <c r="F183" s="51" t="n">
        <v>1587</v>
      </c>
      <c r="G183" s="51" t="n">
        <v>2161</v>
      </c>
    </row>
    <row r="184">
      <c r="A184" s="28" t="s">
        <v>164</v>
      </c>
      <c r="B184" s="51" t="s">
        <v>412</v>
      </c>
      <c r="C184" s="51" t="n">
        <v>185</v>
      </c>
      <c r="D184" s="51" t="n">
        <v>321</v>
      </c>
      <c r="E184" s="51" t="n">
        <v>167</v>
      </c>
      <c r="F184" s="51" t="n">
        <v>1824</v>
      </c>
      <c r="G184" s="51" t="n">
        <v>2963</v>
      </c>
    </row>
    <row r="185">
      <c r="A185" s="28" t="s">
        <v>164</v>
      </c>
      <c r="B185" s="51" t="s">
        <v>413</v>
      </c>
      <c r="C185" s="51" t="n">
        <v>141</v>
      </c>
      <c r="D185" s="51" t="n">
        <v>151</v>
      </c>
      <c r="E185" s="51" t="n">
        <v>121</v>
      </c>
      <c r="F185" s="51" t="n">
        <v>903</v>
      </c>
      <c r="G185" s="51" t="n">
        <v>1868</v>
      </c>
    </row>
    <row r="186">
      <c r="A186" s="28" t="s">
        <v>164</v>
      </c>
      <c r="B186" s="51" t="s">
        <v>414</v>
      </c>
      <c r="C186" s="51" t="n">
        <v>49</v>
      </c>
      <c r="D186" s="51" t="n">
        <v>61</v>
      </c>
      <c r="E186" s="51" t="n">
        <v>46</v>
      </c>
      <c r="F186" s="51" t="n">
        <v>268</v>
      </c>
      <c r="G186" s="51" t="n">
        <v>481</v>
      </c>
    </row>
    <row r="187">
      <c r="A187" s="28" t="s">
        <v>164</v>
      </c>
      <c r="B187" s="51" t="s">
        <v>32</v>
      </c>
      <c r="C187" s="51" t="n">
        <v>375</v>
      </c>
      <c r="D187" s="51" t="n">
        <v>533</v>
      </c>
      <c r="E187" s="51" t="n">
        <v>334</v>
      </c>
      <c r="F187" s="51" t="n">
        <v>2995</v>
      </c>
      <c r="G187" s="51" t="n">
        <v>5312</v>
      </c>
    </row>
    <row r="188">
      <c r="A188" s="28" t="s">
        <v>166</v>
      </c>
      <c r="B188" s="51" t="s">
        <v>415</v>
      </c>
      <c r="C188" s="51" t="n">
        <v>228</v>
      </c>
      <c r="D188" s="51" t="n">
        <v>5</v>
      </c>
      <c r="E188" s="51" t="n">
        <v>0</v>
      </c>
      <c r="F188" s="51" t="n">
        <v>506</v>
      </c>
      <c r="G188" s="51" t="n">
        <v>1506</v>
      </c>
    </row>
    <row r="189">
      <c r="A189" s="28" t="s">
        <v>166</v>
      </c>
      <c r="B189" s="51" t="s">
        <v>304</v>
      </c>
      <c r="C189" s="51" t="n">
        <v>1</v>
      </c>
      <c r="D189" s="51" t="n">
        <v>0</v>
      </c>
      <c r="E189" s="51" t="n">
        <v>0</v>
      </c>
      <c r="F189" s="51" t="n">
        <v>1</v>
      </c>
      <c r="G189" s="51" t="n">
        <v>1</v>
      </c>
    </row>
    <row r="190">
      <c r="A190" s="28" t="s">
        <v>166</v>
      </c>
      <c r="B190" s="51" t="s">
        <v>32</v>
      </c>
      <c r="C190" s="51" t="n">
        <v>229</v>
      </c>
      <c r="D190" s="51" t="n">
        <v>5</v>
      </c>
      <c r="E190" s="51" t="n">
        <v>0</v>
      </c>
      <c r="F190" s="51" t="n">
        <v>507</v>
      </c>
      <c r="G190" s="51" t="n">
        <v>1507</v>
      </c>
    </row>
    <row r="191">
      <c r="A191" s="28" t="s">
        <v>168</v>
      </c>
      <c r="B191" s="51" t="s">
        <v>416</v>
      </c>
      <c r="C191" s="51" t="n">
        <v>89</v>
      </c>
      <c r="D191" s="51" t="n">
        <v>29</v>
      </c>
      <c r="E191" s="51" t="n">
        <v>46</v>
      </c>
      <c r="F191" s="51" t="n">
        <v>255</v>
      </c>
      <c r="G191" s="51" t="n">
        <v>510</v>
      </c>
    </row>
    <row r="192">
      <c r="A192" s="28" t="s">
        <v>168</v>
      </c>
      <c r="B192" s="51" t="s">
        <v>417</v>
      </c>
      <c r="C192" s="51" t="n">
        <v>77</v>
      </c>
      <c r="D192" s="51" t="n">
        <v>31</v>
      </c>
      <c r="E192" s="51" t="n">
        <v>0</v>
      </c>
      <c r="F192" s="51" t="n">
        <v>191</v>
      </c>
      <c r="G192" s="51" t="n">
        <v>191</v>
      </c>
    </row>
    <row r="193">
      <c r="A193" s="28" t="s">
        <v>168</v>
      </c>
      <c r="B193" s="51" t="s">
        <v>418</v>
      </c>
      <c r="C193" s="51" t="n">
        <v>45</v>
      </c>
      <c r="D193" s="51" t="n">
        <v>36</v>
      </c>
      <c r="E193" s="51" t="n">
        <v>1</v>
      </c>
      <c r="F193" s="51" t="n">
        <v>115</v>
      </c>
      <c r="G193" s="51" t="n">
        <v>234</v>
      </c>
    </row>
    <row r="194">
      <c r="A194" s="28" t="s">
        <v>168</v>
      </c>
      <c r="B194" s="51" t="s">
        <v>304</v>
      </c>
      <c r="C194" s="51" t="n">
        <v>0</v>
      </c>
      <c r="D194" s="51" t="n">
        <v>11</v>
      </c>
      <c r="E194" s="51" t="n">
        <v>48</v>
      </c>
      <c r="F194" s="51" t="n">
        <v>80</v>
      </c>
      <c r="G194" s="51" t="n">
        <v>434</v>
      </c>
    </row>
    <row r="195">
      <c r="A195" s="28" t="s">
        <v>168</v>
      </c>
      <c r="B195" s="51" t="s">
        <v>32</v>
      </c>
      <c r="C195" s="51" t="n">
        <v>211</v>
      </c>
      <c r="D195" s="51" t="n">
        <v>107</v>
      </c>
      <c r="E195" s="51" t="n">
        <v>95</v>
      </c>
      <c r="F195" s="51" t="n">
        <v>641</v>
      </c>
      <c r="G195" s="51" t="n">
        <v>1369</v>
      </c>
    </row>
    <row r="196">
      <c r="A196" s="28" t="s">
        <v>170</v>
      </c>
      <c r="B196" s="51" t="s">
        <v>419</v>
      </c>
      <c r="C196" s="51" t="n">
        <v>98</v>
      </c>
      <c r="D196" s="51" t="n">
        <v>146</v>
      </c>
      <c r="E196" s="51" t="n">
        <v>177</v>
      </c>
      <c r="F196" s="51" t="n">
        <v>844</v>
      </c>
      <c r="G196" s="51" t="n">
        <v>1194</v>
      </c>
    </row>
    <row r="197">
      <c r="A197" s="28" t="s">
        <v>170</v>
      </c>
      <c r="B197" s="51" t="s">
        <v>420</v>
      </c>
      <c r="C197" s="51" t="n">
        <v>73</v>
      </c>
      <c r="D197" s="51" t="n">
        <v>108</v>
      </c>
      <c r="E197" s="51" t="n">
        <v>86</v>
      </c>
      <c r="F197" s="51" t="n">
        <v>681</v>
      </c>
      <c r="G197" s="51" t="n">
        <v>1029</v>
      </c>
    </row>
    <row r="198">
      <c r="A198" s="28" t="s">
        <v>170</v>
      </c>
      <c r="B198" s="51" t="s">
        <v>421</v>
      </c>
      <c r="C198" s="51" t="n">
        <v>30</v>
      </c>
      <c r="D198" s="51" t="n">
        <v>54</v>
      </c>
      <c r="E198" s="51" t="n">
        <v>109</v>
      </c>
      <c r="F198" s="51" t="n">
        <v>457</v>
      </c>
      <c r="G198" s="51" t="n">
        <v>678</v>
      </c>
    </row>
    <row r="199">
      <c r="A199" s="28" t="s">
        <v>170</v>
      </c>
      <c r="B199" s="51" t="s">
        <v>32</v>
      </c>
      <c r="C199" s="51" t="n">
        <v>201</v>
      </c>
      <c r="D199" s="51" t="n">
        <v>308</v>
      </c>
      <c r="E199" s="51" t="n">
        <v>372</v>
      </c>
      <c r="F199" s="51" t="n">
        <v>1982</v>
      </c>
      <c r="G199" s="51" t="n">
        <v>2901</v>
      </c>
    </row>
    <row r="200">
      <c r="A200" s="28" t="s">
        <v>172</v>
      </c>
      <c r="B200" s="51" t="s">
        <v>422</v>
      </c>
      <c r="C200" s="51" t="n">
        <v>76</v>
      </c>
      <c r="D200" s="51" t="n">
        <v>16</v>
      </c>
      <c r="E200" s="51" t="n">
        <v>262</v>
      </c>
      <c r="F200" s="51" t="n">
        <v>197</v>
      </c>
      <c r="G200" s="51" t="n">
        <v>1348</v>
      </c>
    </row>
    <row r="201">
      <c r="A201" s="28" t="s">
        <v>172</v>
      </c>
      <c r="B201" s="51" t="s">
        <v>423</v>
      </c>
      <c r="C201" s="51" t="n">
        <v>76</v>
      </c>
      <c r="D201" s="51" t="n">
        <v>116</v>
      </c>
      <c r="E201" s="51" t="n">
        <v>0</v>
      </c>
      <c r="F201" s="51" t="n">
        <v>312</v>
      </c>
      <c r="G201" s="51" t="n">
        <v>529</v>
      </c>
    </row>
    <row r="202">
      <c r="A202" s="28" t="s">
        <v>172</v>
      </c>
      <c r="B202" s="51" t="s">
        <v>424</v>
      </c>
      <c r="C202" s="51" t="n">
        <v>9</v>
      </c>
      <c r="D202" s="51" t="n">
        <v>22</v>
      </c>
      <c r="E202" s="51" t="n">
        <v>0</v>
      </c>
      <c r="F202" s="51" t="n">
        <v>31</v>
      </c>
      <c r="G202" s="51" t="n">
        <v>40</v>
      </c>
    </row>
    <row r="203">
      <c r="A203" s="28" t="s">
        <v>172</v>
      </c>
      <c r="B203" s="51" t="s">
        <v>32</v>
      </c>
      <c r="C203" s="51" t="n">
        <v>161</v>
      </c>
      <c r="D203" s="51" t="n">
        <v>154</v>
      </c>
      <c r="E203" s="51" t="n">
        <v>262</v>
      </c>
      <c r="F203" s="51" t="n">
        <v>540</v>
      </c>
      <c r="G203" s="51" t="n">
        <v>1917</v>
      </c>
    </row>
    <row r="204">
      <c r="A204" s="28" t="s">
        <v>174</v>
      </c>
      <c r="B204" s="51" t="s">
        <v>425</v>
      </c>
      <c r="C204" s="51" t="n">
        <v>75</v>
      </c>
      <c r="D204" s="51" t="n">
        <v>14</v>
      </c>
      <c r="E204" s="51" t="n">
        <v>2</v>
      </c>
      <c r="F204" s="51" t="n">
        <v>121</v>
      </c>
      <c r="G204" s="51" t="n">
        <v>172</v>
      </c>
    </row>
    <row r="205">
      <c r="A205" s="28" t="s">
        <v>174</v>
      </c>
      <c r="B205" s="51" t="s">
        <v>426</v>
      </c>
      <c r="C205" s="51" t="n">
        <v>42</v>
      </c>
      <c r="D205" s="51" t="n">
        <v>12</v>
      </c>
      <c r="E205" s="51" t="n">
        <v>0</v>
      </c>
      <c r="F205" s="51" t="n">
        <v>60</v>
      </c>
      <c r="G205" s="51" t="n">
        <v>69</v>
      </c>
    </row>
    <row r="206">
      <c r="A206" s="28" t="s">
        <v>174</v>
      </c>
      <c r="B206" s="51" t="s">
        <v>427</v>
      </c>
      <c r="C206" s="51" t="n">
        <v>7</v>
      </c>
      <c r="D206" s="51" t="n">
        <v>3</v>
      </c>
      <c r="E206" s="51" t="n">
        <v>16</v>
      </c>
      <c r="F206" s="51" t="n">
        <v>16</v>
      </c>
      <c r="G206" s="51" t="n">
        <v>20</v>
      </c>
    </row>
    <row r="207">
      <c r="A207" s="28" t="s">
        <v>174</v>
      </c>
      <c r="B207" s="51" t="s">
        <v>304</v>
      </c>
      <c r="C207" s="51" t="n">
        <v>4</v>
      </c>
      <c r="D207" s="51" t="n">
        <v>17</v>
      </c>
      <c r="E207" s="51" t="n">
        <v>0</v>
      </c>
      <c r="F207" s="51" t="n">
        <v>28</v>
      </c>
      <c r="G207" s="51" t="n">
        <v>28</v>
      </c>
    </row>
    <row r="208">
      <c r="A208" s="28" t="s">
        <v>174</v>
      </c>
      <c r="B208" s="51" t="s">
        <v>32</v>
      </c>
      <c r="C208" s="51" t="n">
        <v>128</v>
      </c>
      <c r="D208" s="51" t="n">
        <v>46</v>
      </c>
      <c r="E208" s="51" t="n">
        <v>18</v>
      </c>
      <c r="F208" s="51" t="n">
        <v>225</v>
      </c>
      <c r="G208" s="51" t="n">
        <v>289</v>
      </c>
    </row>
    <row r="209">
      <c r="A209" s="28" t="s">
        <v>176</v>
      </c>
      <c r="B209" s="51" t="s">
        <v>428</v>
      </c>
      <c r="C209" s="51" t="n">
        <v>46</v>
      </c>
      <c r="D209" s="51" t="n">
        <v>2</v>
      </c>
      <c r="E209" s="51" t="n">
        <v>0</v>
      </c>
      <c r="F209" s="51" t="n">
        <v>49</v>
      </c>
      <c r="G209" s="51" t="n">
        <v>49</v>
      </c>
    </row>
    <row r="210">
      <c r="A210" s="28" t="s">
        <v>176</v>
      </c>
      <c r="B210" s="51" t="s">
        <v>429</v>
      </c>
      <c r="C210" s="51" t="n">
        <v>34</v>
      </c>
      <c r="D210" s="51" t="n">
        <v>62</v>
      </c>
      <c r="E210" s="51" t="n">
        <v>12</v>
      </c>
      <c r="F210" s="51" t="n">
        <v>328</v>
      </c>
      <c r="G210" s="51" t="n">
        <v>397</v>
      </c>
    </row>
    <row r="211">
      <c r="A211" s="28" t="s">
        <v>176</v>
      </c>
      <c r="B211" s="51" t="s">
        <v>430</v>
      </c>
      <c r="C211" s="51" t="n">
        <v>25</v>
      </c>
      <c r="D211" s="51" t="n">
        <v>17</v>
      </c>
      <c r="E211" s="51" t="n">
        <v>207</v>
      </c>
      <c r="F211" s="51" t="n">
        <v>372</v>
      </c>
      <c r="G211" s="51" t="n">
        <v>604</v>
      </c>
    </row>
    <row r="212">
      <c r="A212" s="28" t="s">
        <v>176</v>
      </c>
      <c r="B212" s="51" t="s">
        <v>431</v>
      </c>
      <c r="C212" s="51" t="n">
        <v>8</v>
      </c>
      <c r="D212" s="51" t="n">
        <v>14</v>
      </c>
      <c r="E212" s="51" t="n">
        <v>9</v>
      </c>
      <c r="F212" s="51" t="n">
        <v>91</v>
      </c>
      <c r="G212" s="51" t="n">
        <v>184</v>
      </c>
    </row>
    <row r="213">
      <c r="A213" s="28" t="s">
        <v>176</v>
      </c>
      <c r="B213" s="51" t="s">
        <v>32</v>
      </c>
      <c r="C213" s="51" t="n">
        <v>113</v>
      </c>
      <c r="D213" s="51" t="n">
        <v>95</v>
      </c>
      <c r="E213" s="51" t="n">
        <v>228</v>
      </c>
      <c r="F213" s="51" t="n">
        <v>840</v>
      </c>
      <c r="G213" s="51" t="n">
        <v>1234</v>
      </c>
    </row>
    <row r="214">
      <c r="A214" s="28" t="s">
        <v>178</v>
      </c>
      <c r="B214" s="51" t="s">
        <v>432</v>
      </c>
      <c r="C214" s="51" t="n">
        <v>86</v>
      </c>
      <c r="D214" s="51" t="n">
        <v>430</v>
      </c>
      <c r="E214" s="51" t="n">
        <v>0</v>
      </c>
      <c r="F214" s="51" t="n">
        <v>798</v>
      </c>
      <c r="G214" s="51" t="n">
        <v>898</v>
      </c>
    </row>
    <row r="215">
      <c r="A215" s="28" t="s">
        <v>178</v>
      </c>
      <c r="B215" s="51" t="s">
        <v>433</v>
      </c>
      <c r="C215" s="51" t="n">
        <v>13</v>
      </c>
      <c r="D215" s="51" t="n">
        <v>47</v>
      </c>
      <c r="E215" s="51" t="n">
        <v>15</v>
      </c>
      <c r="F215" s="51" t="n">
        <v>343</v>
      </c>
      <c r="G215" s="51" t="n">
        <v>563</v>
      </c>
    </row>
    <row r="216">
      <c r="A216" s="28" t="s">
        <v>178</v>
      </c>
      <c r="B216" s="51" t="s">
        <v>304</v>
      </c>
      <c r="C216" s="51" t="n">
        <v>2</v>
      </c>
      <c r="D216" s="51" t="n">
        <v>0</v>
      </c>
      <c r="E216" s="51" t="n">
        <v>0</v>
      </c>
      <c r="F216" s="51" t="n">
        <v>2</v>
      </c>
      <c r="G216" s="51" t="n">
        <v>2</v>
      </c>
    </row>
    <row r="217">
      <c r="A217" s="28" t="s">
        <v>178</v>
      </c>
      <c r="B217" s="51" t="s">
        <v>32</v>
      </c>
      <c r="C217" s="51" t="n">
        <v>101</v>
      </c>
      <c r="D217" s="51" t="n">
        <v>477</v>
      </c>
      <c r="E217" s="51" t="n">
        <v>15</v>
      </c>
      <c r="F217" s="51" t="n">
        <v>1143</v>
      </c>
      <c r="G217" s="51" t="n">
        <v>1463</v>
      </c>
    </row>
    <row r="218">
      <c r="A218" s="28" t="s">
        <v>180</v>
      </c>
      <c r="B218" s="51" t="s">
        <v>434</v>
      </c>
      <c r="C218" s="51" t="n">
        <v>65</v>
      </c>
      <c r="D218" s="51" t="n">
        <v>109</v>
      </c>
      <c r="E218" s="51" t="n">
        <v>155</v>
      </c>
      <c r="F218" s="51" t="n">
        <v>542</v>
      </c>
      <c r="G218" s="51" t="n">
        <v>1184</v>
      </c>
    </row>
    <row r="219">
      <c r="A219" s="28" t="s">
        <v>180</v>
      </c>
      <c r="B219" s="51" t="s">
        <v>435</v>
      </c>
      <c r="C219" s="51" t="n">
        <v>24</v>
      </c>
      <c r="D219" s="51" t="n">
        <v>38</v>
      </c>
      <c r="E219" s="51" t="n">
        <v>9</v>
      </c>
      <c r="F219" s="51" t="n">
        <v>158</v>
      </c>
      <c r="G219" s="51" t="n">
        <v>296</v>
      </c>
    </row>
    <row r="220">
      <c r="A220" s="28" t="s">
        <v>180</v>
      </c>
      <c r="B220" s="51" t="s">
        <v>436</v>
      </c>
      <c r="C220" s="51" t="n">
        <v>8</v>
      </c>
      <c r="D220" s="51" t="n">
        <v>70</v>
      </c>
      <c r="E220" s="51" t="n">
        <v>0</v>
      </c>
      <c r="F220" s="51" t="n">
        <v>78</v>
      </c>
      <c r="G220" s="51" t="n">
        <v>78</v>
      </c>
    </row>
    <row r="221">
      <c r="A221" s="28" t="s">
        <v>180</v>
      </c>
      <c r="B221" s="51" t="s">
        <v>304</v>
      </c>
      <c r="C221" s="51" t="n">
        <v>2</v>
      </c>
      <c r="D221" s="51" t="n">
        <v>13</v>
      </c>
      <c r="E221" s="51" t="n">
        <v>0</v>
      </c>
      <c r="F221" s="51" t="n">
        <v>32</v>
      </c>
      <c r="G221" s="51" t="n">
        <v>94</v>
      </c>
    </row>
    <row r="222">
      <c r="A222" s="28" t="s">
        <v>180</v>
      </c>
      <c r="B222" s="51" t="s">
        <v>32</v>
      </c>
      <c r="C222" s="51" t="n">
        <v>99</v>
      </c>
      <c r="D222" s="51" t="n">
        <v>230</v>
      </c>
      <c r="E222" s="51" t="n">
        <v>164</v>
      </c>
      <c r="F222" s="51" t="n">
        <v>810</v>
      </c>
      <c r="G222" s="51" t="n">
        <v>1652</v>
      </c>
    </row>
    <row r="223">
      <c r="A223" s="28" t="s">
        <v>182</v>
      </c>
      <c r="B223" s="51" t="s">
        <v>437</v>
      </c>
      <c r="C223" s="51" t="n">
        <v>91</v>
      </c>
      <c r="D223" s="51" t="n">
        <v>203</v>
      </c>
      <c r="E223" s="51" t="n">
        <v>346</v>
      </c>
      <c r="F223" s="51" t="n">
        <v>1508</v>
      </c>
      <c r="G223" s="51" t="n">
        <v>3260</v>
      </c>
    </row>
    <row r="224">
      <c r="A224" s="28" t="s">
        <v>182</v>
      </c>
      <c r="B224" s="51" t="s">
        <v>32</v>
      </c>
      <c r="C224" s="51" t="n">
        <v>91</v>
      </c>
      <c r="D224" s="51" t="n">
        <v>203</v>
      </c>
      <c r="E224" s="51" t="n">
        <v>346</v>
      </c>
      <c r="F224" s="51" t="n">
        <v>1508</v>
      </c>
      <c r="G224" s="51" t="n">
        <v>3260</v>
      </c>
    </row>
    <row r="225">
      <c r="A225" s="28" t="s">
        <v>184</v>
      </c>
      <c r="B225" s="51" t="s">
        <v>438</v>
      </c>
      <c r="C225" s="51" t="n">
        <v>87</v>
      </c>
      <c r="D225" s="51" t="n">
        <v>69</v>
      </c>
      <c r="E225" s="51" t="n">
        <v>0</v>
      </c>
      <c r="F225" s="51" t="n">
        <v>167</v>
      </c>
      <c r="G225" s="51" t="n">
        <v>169</v>
      </c>
    </row>
    <row r="226">
      <c r="A226" s="28" t="s">
        <v>184</v>
      </c>
      <c r="B226" s="51" t="s">
        <v>32</v>
      </c>
      <c r="C226" s="51" t="n">
        <v>87</v>
      </c>
      <c r="D226" s="51" t="n">
        <v>69</v>
      </c>
      <c r="E226" s="51" t="n">
        <v>0</v>
      </c>
      <c r="F226" s="51" t="n">
        <v>167</v>
      </c>
      <c r="G226" s="51" t="n">
        <v>169</v>
      </c>
    </row>
    <row r="227">
      <c r="A227" s="28" t="s">
        <v>186</v>
      </c>
      <c r="B227" s="51" t="s">
        <v>439</v>
      </c>
      <c r="C227" s="51" t="n">
        <v>32</v>
      </c>
      <c r="D227" s="51" t="n">
        <v>0</v>
      </c>
      <c r="E227" s="51" t="n">
        <v>4</v>
      </c>
      <c r="F227" s="51" t="n">
        <v>36</v>
      </c>
      <c r="G227" s="51" t="n">
        <v>80</v>
      </c>
    </row>
    <row r="228">
      <c r="A228" s="28" t="s">
        <v>186</v>
      </c>
      <c r="B228" s="51" t="s">
        <v>440</v>
      </c>
      <c r="C228" s="51" t="n">
        <v>21</v>
      </c>
      <c r="D228" s="51" t="n">
        <v>13</v>
      </c>
      <c r="E228" s="51" t="n">
        <v>23</v>
      </c>
      <c r="F228" s="51" t="n">
        <v>156</v>
      </c>
      <c r="G228" s="51" t="n">
        <v>283</v>
      </c>
    </row>
    <row r="229">
      <c r="A229" s="28" t="s">
        <v>186</v>
      </c>
      <c r="B229" s="51" t="s">
        <v>427</v>
      </c>
      <c r="C229" s="51" t="n">
        <v>10</v>
      </c>
      <c r="D229" s="51" t="n">
        <v>1</v>
      </c>
      <c r="E229" s="51" t="n">
        <v>7</v>
      </c>
      <c r="F229" s="51" t="n">
        <v>42</v>
      </c>
      <c r="G229" s="51" t="n">
        <v>60</v>
      </c>
    </row>
    <row r="230">
      <c r="A230" s="28" t="s">
        <v>186</v>
      </c>
      <c r="B230" s="51" t="s">
        <v>441</v>
      </c>
      <c r="C230" s="51" t="n">
        <v>7</v>
      </c>
      <c r="D230" s="51" t="n">
        <v>2</v>
      </c>
      <c r="E230" s="51" t="n">
        <v>4</v>
      </c>
      <c r="F230" s="51" t="n">
        <v>14</v>
      </c>
      <c r="G230" s="51" t="n">
        <v>23</v>
      </c>
    </row>
    <row r="231">
      <c r="A231" s="28" t="s">
        <v>186</v>
      </c>
      <c r="B231" s="51" t="s">
        <v>32</v>
      </c>
      <c r="C231" s="51" t="n">
        <v>70</v>
      </c>
      <c r="D231" s="51" t="n">
        <v>16</v>
      </c>
      <c r="E231" s="51" t="n">
        <v>38</v>
      </c>
      <c r="F231" s="51" t="n">
        <v>248</v>
      </c>
      <c r="G231" s="51" t="n">
        <v>446</v>
      </c>
    </row>
    <row r="232">
      <c r="A232" s="28" t="s">
        <v>156</v>
      </c>
      <c r="B232" s="51" t="s">
        <v>442</v>
      </c>
      <c r="C232" s="51" t="n">
        <v>67</v>
      </c>
      <c r="D232" s="51" t="n">
        <v>211</v>
      </c>
      <c r="E232" s="51" t="n">
        <v>0</v>
      </c>
      <c r="F232" s="51" t="n">
        <v>628</v>
      </c>
      <c r="G232" s="51" t="n">
        <v>628</v>
      </c>
    </row>
    <row r="233">
      <c r="A233" s="28" t="s">
        <v>156</v>
      </c>
      <c r="B233" s="51" t="s">
        <v>32</v>
      </c>
      <c r="C233" s="51" t="n">
        <v>67</v>
      </c>
      <c r="D233" s="51" t="n">
        <v>211</v>
      </c>
      <c r="E233" s="51" t="n">
        <v>0</v>
      </c>
      <c r="F233" s="51" t="n">
        <v>628</v>
      </c>
      <c r="G233" s="51" t="n">
        <v>628</v>
      </c>
    </row>
    <row r="234">
      <c r="A234" s="28" t="s">
        <v>189</v>
      </c>
      <c r="B234" s="51" t="s">
        <v>443</v>
      </c>
      <c r="C234" s="51" t="n">
        <v>29</v>
      </c>
      <c r="D234" s="51" t="n">
        <v>0</v>
      </c>
      <c r="E234" s="51" t="n">
        <v>154</v>
      </c>
      <c r="F234" s="51" t="n">
        <v>364</v>
      </c>
      <c r="G234" s="51" t="n">
        <v>630</v>
      </c>
    </row>
    <row r="235">
      <c r="A235" s="28" t="s">
        <v>189</v>
      </c>
      <c r="B235" s="51" t="s">
        <v>444</v>
      </c>
      <c r="C235" s="51" t="n">
        <v>28</v>
      </c>
      <c r="D235" s="51" t="n">
        <v>0</v>
      </c>
      <c r="E235" s="51" t="n">
        <v>0</v>
      </c>
      <c r="F235" s="51" t="n">
        <v>58</v>
      </c>
      <c r="G235" s="51" t="n">
        <v>66</v>
      </c>
    </row>
    <row r="236">
      <c r="A236" s="28" t="s">
        <v>189</v>
      </c>
      <c r="B236" s="51" t="s">
        <v>32</v>
      </c>
      <c r="C236" s="51" t="n">
        <v>57</v>
      </c>
      <c r="D236" s="51" t="n">
        <v>0</v>
      </c>
      <c r="E236" s="51" t="n">
        <v>154</v>
      </c>
      <c r="F236" s="51" t="n">
        <v>422</v>
      </c>
      <c r="G236" s="51" t="n">
        <v>696</v>
      </c>
    </row>
    <row r="237">
      <c r="A237" s="28" t="s">
        <v>191</v>
      </c>
      <c r="B237" s="51" t="s">
        <v>445</v>
      </c>
      <c r="C237" s="51" t="n">
        <v>13</v>
      </c>
      <c r="D237" s="51" t="n">
        <v>16</v>
      </c>
      <c r="E237" s="51" t="n">
        <v>13</v>
      </c>
      <c r="F237" s="51" t="n">
        <v>69</v>
      </c>
      <c r="G237" s="51" t="n">
        <v>103</v>
      </c>
    </row>
    <row r="238">
      <c r="A238" s="28" t="s">
        <v>191</v>
      </c>
      <c r="B238" s="51" t="s">
        <v>446</v>
      </c>
      <c r="C238" s="51" t="n">
        <v>9</v>
      </c>
      <c r="D238" s="51" t="n">
        <v>2</v>
      </c>
      <c r="E238" s="51" t="n">
        <v>0</v>
      </c>
      <c r="F238" s="51" t="n">
        <v>27</v>
      </c>
      <c r="G238" s="51" t="n">
        <v>47</v>
      </c>
    </row>
    <row r="239">
      <c r="A239" s="28" t="s">
        <v>191</v>
      </c>
      <c r="B239" s="51" t="s">
        <v>447</v>
      </c>
      <c r="C239" s="51" t="n">
        <v>7</v>
      </c>
      <c r="D239" s="51" t="n">
        <v>6</v>
      </c>
      <c r="E239" s="51" t="n">
        <v>0</v>
      </c>
      <c r="F239" s="51" t="n">
        <v>23</v>
      </c>
      <c r="G239" s="51" t="n">
        <v>23</v>
      </c>
    </row>
    <row r="240">
      <c r="A240" s="28" t="s">
        <v>191</v>
      </c>
      <c r="B240" s="51" t="s">
        <v>32</v>
      </c>
      <c r="C240" s="51" t="n">
        <v>29</v>
      </c>
      <c r="D240" s="51" t="n">
        <v>24</v>
      </c>
      <c r="E240" s="51" t="n">
        <v>13</v>
      </c>
      <c r="F240" s="51" t="n">
        <v>119</v>
      </c>
      <c r="G240" s="51" t="n">
        <v>173</v>
      </c>
    </row>
    <row r="241">
      <c r="A241" s="28" t="s">
        <v>193</v>
      </c>
      <c r="B241" s="51" t="s">
        <v>448</v>
      </c>
      <c r="C241" s="51" t="n">
        <v>24</v>
      </c>
      <c r="D241" s="51" t="n">
        <v>0</v>
      </c>
      <c r="E241" s="51" t="n">
        <v>0</v>
      </c>
      <c r="F241" s="51" t="n">
        <v>39</v>
      </c>
      <c r="G241" s="51" t="n">
        <v>40</v>
      </c>
    </row>
    <row r="242">
      <c r="A242" s="28" t="s">
        <v>193</v>
      </c>
      <c r="B242" s="51" t="s">
        <v>449</v>
      </c>
      <c r="C242" s="51" t="n">
        <v>3</v>
      </c>
      <c r="D242" s="51" t="n">
        <v>1</v>
      </c>
      <c r="E242" s="51" t="n">
        <v>3</v>
      </c>
      <c r="F242" s="51" t="n">
        <v>4</v>
      </c>
      <c r="G242" s="51" t="n">
        <v>189</v>
      </c>
    </row>
    <row r="243">
      <c r="A243" s="28" t="s">
        <v>193</v>
      </c>
      <c r="B243" s="51" t="s">
        <v>304</v>
      </c>
      <c r="C243" s="51" t="n">
        <v>1</v>
      </c>
      <c r="D243" s="51" t="n">
        <v>2</v>
      </c>
      <c r="E243" s="51" t="n">
        <v>0</v>
      </c>
      <c r="F243" s="51" t="n">
        <v>17</v>
      </c>
      <c r="G243" s="51" t="n">
        <v>17</v>
      </c>
    </row>
    <row r="244">
      <c r="A244" s="28" t="s">
        <v>193</v>
      </c>
      <c r="B244" s="51" t="s">
        <v>32</v>
      </c>
      <c r="C244" s="51" t="n">
        <v>28</v>
      </c>
      <c r="D244" s="51" t="n">
        <v>3</v>
      </c>
      <c r="E244" s="51" t="n">
        <v>3</v>
      </c>
      <c r="F244" s="51" t="n">
        <v>60</v>
      </c>
      <c r="G244" s="51" t="n">
        <v>246</v>
      </c>
    </row>
    <row r="245">
      <c r="A245" s="28" t="s">
        <v>195</v>
      </c>
      <c r="B245" s="51" t="s">
        <v>450</v>
      </c>
      <c r="C245" s="51" t="n">
        <v>9</v>
      </c>
      <c r="D245" s="51" t="n">
        <v>5</v>
      </c>
      <c r="E245" s="51" t="n">
        <v>3</v>
      </c>
      <c r="F245" s="51" t="n">
        <v>30</v>
      </c>
      <c r="G245" s="51" t="n">
        <v>56</v>
      </c>
    </row>
    <row r="246">
      <c r="A246" s="28" t="s">
        <v>195</v>
      </c>
      <c r="B246" s="51" t="s">
        <v>451</v>
      </c>
      <c r="C246" s="51" t="n">
        <v>5</v>
      </c>
      <c r="D246" s="51" t="n">
        <v>8</v>
      </c>
      <c r="E246" s="51" t="n">
        <v>4</v>
      </c>
      <c r="F246" s="51" t="n">
        <v>23</v>
      </c>
      <c r="G246" s="51" t="n">
        <v>58</v>
      </c>
    </row>
    <row r="247">
      <c r="A247" s="28" t="s">
        <v>195</v>
      </c>
      <c r="B247" s="51" t="s">
        <v>452</v>
      </c>
      <c r="C247" s="51" t="n">
        <v>4</v>
      </c>
      <c r="D247" s="51" t="n">
        <v>1</v>
      </c>
      <c r="E247" s="51" t="n">
        <v>0</v>
      </c>
      <c r="F247" s="51" t="n">
        <v>5</v>
      </c>
      <c r="G247" s="51" t="n">
        <v>5</v>
      </c>
    </row>
    <row r="248">
      <c r="A248" s="28" t="s">
        <v>195</v>
      </c>
      <c r="B248" s="51" t="s">
        <v>453</v>
      </c>
      <c r="C248" s="51" t="n">
        <v>4</v>
      </c>
      <c r="D248" s="51" t="n">
        <v>4</v>
      </c>
      <c r="E248" s="51" t="n">
        <v>4</v>
      </c>
      <c r="F248" s="51" t="n">
        <v>33</v>
      </c>
      <c r="G248" s="51" t="n">
        <v>59</v>
      </c>
    </row>
    <row r="249">
      <c r="A249" s="28" t="s">
        <v>195</v>
      </c>
      <c r="B249" s="51" t="s">
        <v>304</v>
      </c>
      <c r="C249" s="51" t="n">
        <v>0</v>
      </c>
      <c r="D249" s="51" t="n">
        <v>2</v>
      </c>
      <c r="E249" s="51" t="n">
        <v>0</v>
      </c>
      <c r="F249" s="51" t="n">
        <v>13</v>
      </c>
      <c r="G249" s="51" t="n">
        <v>20</v>
      </c>
    </row>
    <row r="250">
      <c r="A250" s="28" t="s">
        <v>195</v>
      </c>
      <c r="B250" s="51" t="s">
        <v>32</v>
      </c>
      <c r="C250" s="51" t="n">
        <v>22</v>
      </c>
      <c r="D250" s="51" t="n">
        <v>20</v>
      </c>
      <c r="E250" s="51" t="n">
        <v>11</v>
      </c>
      <c r="F250" s="51" t="n">
        <v>104</v>
      </c>
      <c r="G250" s="51" t="n">
        <v>198</v>
      </c>
    </row>
    <row r="251">
      <c r="A251" s="28" t="s">
        <v>197</v>
      </c>
      <c r="B251" s="51" t="s">
        <v>454</v>
      </c>
      <c r="C251" s="51" t="n">
        <v>21</v>
      </c>
      <c r="D251" s="51" t="n">
        <v>20</v>
      </c>
      <c r="E251" s="51" t="n">
        <v>68</v>
      </c>
      <c r="F251" s="51" t="n">
        <v>162</v>
      </c>
      <c r="G251" s="51" t="n">
        <v>452</v>
      </c>
    </row>
    <row r="252">
      <c r="A252" s="28" t="s">
        <v>197</v>
      </c>
      <c r="B252" s="51" t="s">
        <v>32</v>
      </c>
      <c r="C252" s="51" t="n">
        <v>21</v>
      </c>
      <c r="D252" s="51" t="n">
        <v>20</v>
      </c>
      <c r="E252" s="51" t="n">
        <v>68</v>
      </c>
      <c r="F252" s="51" t="n">
        <v>162</v>
      </c>
      <c r="G252" s="51" t="n">
        <v>452</v>
      </c>
    </row>
    <row r="253">
      <c r="A253" s="28" t="s">
        <v>199</v>
      </c>
      <c r="B253" s="51" t="s">
        <v>455</v>
      </c>
      <c r="C253" s="51" t="n">
        <v>9</v>
      </c>
      <c r="D253" s="51" t="n">
        <v>2</v>
      </c>
      <c r="E253" s="51" t="n">
        <v>4</v>
      </c>
      <c r="F253" s="51" t="n">
        <v>35</v>
      </c>
      <c r="G253" s="51" t="n">
        <v>61</v>
      </c>
    </row>
    <row r="254">
      <c r="A254" s="28" t="s">
        <v>199</v>
      </c>
      <c r="B254" s="51" t="s">
        <v>456</v>
      </c>
      <c r="C254" s="51" t="n">
        <v>4</v>
      </c>
      <c r="D254" s="51" t="n">
        <v>5</v>
      </c>
      <c r="E254" s="51" t="n">
        <v>1</v>
      </c>
      <c r="F254" s="51" t="n">
        <v>21</v>
      </c>
      <c r="G254" s="51" t="n">
        <v>43</v>
      </c>
    </row>
    <row r="255">
      <c r="A255" s="28" t="s">
        <v>199</v>
      </c>
      <c r="B255" s="51" t="s">
        <v>457</v>
      </c>
      <c r="C255" s="51" t="n">
        <v>4</v>
      </c>
      <c r="D255" s="51" t="n">
        <v>6</v>
      </c>
      <c r="E255" s="51" t="n">
        <v>1</v>
      </c>
      <c r="F255" s="51" t="n">
        <v>19</v>
      </c>
      <c r="G255" s="51" t="n">
        <v>29</v>
      </c>
    </row>
    <row r="256">
      <c r="A256" s="28" t="s">
        <v>199</v>
      </c>
      <c r="B256" s="51" t="s">
        <v>304</v>
      </c>
      <c r="C256" s="51" t="n">
        <v>0</v>
      </c>
      <c r="D256" s="51" t="n">
        <v>10</v>
      </c>
      <c r="E256" s="51" t="n">
        <v>14</v>
      </c>
      <c r="F256" s="51" t="n">
        <v>46</v>
      </c>
      <c r="G256" s="51" t="n">
        <v>76</v>
      </c>
    </row>
    <row r="257">
      <c r="A257" s="28" t="s">
        <v>199</v>
      </c>
      <c r="B257" s="51" t="s">
        <v>32</v>
      </c>
      <c r="C257" s="51" t="n">
        <v>17</v>
      </c>
      <c r="D257" s="51" t="n">
        <v>23</v>
      </c>
      <c r="E257" s="51" t="n">
        <v>20</v>
      </c>
      <c r="F257" s="51" t="n">
        <v>121</v>
      </c>
      <c r="G257" s="51" t="n">
        <v>209</v>
      </c>
    </row>
    <row r="258">
      <c r="A258" s="28" t="s">
        <v>201</v>
      </c>
      <c r="B258" s="51" t="s">
        <v>458</v>
      </c>
      <c r="C258" s="51" t="n">
        <v>8</v>
      </c>
      <c r="D258" s="51" t="n">
        <v>17</v>
      </c>
      <c r="E258" s="51" t="n">
        <v>5</v>
      </c>
      <c r="F258" s="51" t="n">
        <v>62</v>
      </c>
      <c r="G258" s="51" t="n">
        <v>103</v>
      </c>
    </row>
    <row r="259">
      <c r="A259" s="28" t="s">
        <v>201</v>
      </c>
      <c r="B259" s="51" t="s">
        <v>459</v>
      </c>
      <c r="C259" s="51" t="n">
        <v>6</v>
      </c>
      <c r="D259" s="51" t="n">
        <v>7</v>
      </c>
      <c r="E259" s="51" t="n">
        <v>14</v>
      </c>
      <c r="F259" s="51" t="n">
        <v>32</v>
      </c>
      <c r="G259" s="51" t="n">
        <v>53</v>
      </c>
    </row>
    <row r="260">
      <c r="A260" s="28" t="s">
        <v>201</v>
      </c>
      <c r="B260" s="51" t="s">
        <v>32</v>
      </c>
      <c r="C260" s="51" t="n">
        <v>14</v>
      </c>
      <c r="D260" s="51" t="n">
        <v>24</v>
      </c>
      <c r="E260" s="51" t="n">
        <v>19</v>
      </c>
      <c r="F260" s="51" t="n">
        <v>94</v>
      </c>
      <c r="G260" s="51" t="n">
        <v>156</v>
      </c>
    </row>
    <row r="261">
      <c r="A261" s="28" t="s">
        <v>203</v>
      </c>
      <c r="B261" s="51" t="s">
        <v>460</v>
      </c>
      <c r="C261" s="51" t="n">
        <v>11</v>
      </c>
      <c r="D261" s="51" t="n">
        <v>1</v>
      </c>
      <c r="E261" s="51" t="n">
        <v>12</v>
      </c>
      <c r="F261" s="51" t="n">
        <v>99</v>
      </c>
      <c r="G261" s="51" t="n">
        <v>110</v>
      </c>
    </row>
    <row r="262">
      <c r="A262" s="28" t="s">
        <v>203</v>
      </c>
      <c r="B262" s="51" t="s">
        <v>32</v>
      </c>
      <c r="C262" s="51" t="n">
        <v>11</v>
      </c>
      <c r="D262" s="51" t="n">
        <v>1</v>
      </c>
      <c r="E262" s="51" t="n">
        <v>12</v>
      </c>
      <c r="F262" s="51" t="n">
        <v>99</v>
      </c>
      <c r="G262" s="51" t="n">
        <v>110</v>
      </c>
    </row>
    <row r="263">
      <c r="A263" s="28" t="s">
        <v>205</v>
      </c>
      <c r="B263" s="51" t="s">
        <v>461</v>
      </c>
      <c r="C263" s="51" t="n">
        <v>9</v>
      </c>
      <c r="D263" s="51" t="n">
        <v>10</v>
      </c>
      <c r="E263" s="51" t="n">
        <v>17</v>
      </c>
      <c r="F263" s="51" t="n">
        <v>111</v>
      </c>
      <c r="G263" s="51" t="n">
        <v>189</v>
      </c>
    </row>
    <row r="264">
      <c r="A264" s="28" t="s">
        <v>205</v>
      </c>
      <c r="B264" s="51" t="s">
        <v>462</v>
      </c>
      <c r="C264" s="51" t="n">
        <v>1</v>
      </c>
      <c r="D264" s="51" t="n">
        <v>1</v>
      </c>
      <c r="E264" s="51" t="n">
        <v>0</v>
      </c>
      <c r="F264" s="51" t="n">
        <v>2</v>
      </c>
      <c r="G264" s="51" t="n">
        <v>2</v>
      </c>
    </row>
    <row r="265">
      <c r="A265" s="28" t="s">
        <v>205</v>
      </c>
      <c r="B265" s="51" t="s">
        <v>304</v>
      </c>
      <c r="C265" s="51" t="n">
        <v>0</v>
      </c>
      <c r="D265" s="51" t="n">
        <v>0</v>
      </c>
      <c r="E265" s="51" t="n">
        <v>0</v>
      </c>
      <c r="F265" s="51" t="n">
        <v>4</v>
      </c>
      <c r="G265" s="51" t="n">
        <v>5</v>
      </c>
    </row>
    <row r="266">
      <c r="A266" s="28" t="s">
        <v>205</v>
      </c>
      <c r="B266" s="51" t="s">
        <v>32</v>
      </c>
      <c r="C266" s="51" t="n">
        <v>10</v>
      </c>
      <c r="D266" s="51" t="n">
        <v>11</v>
      </c>
      <c r="E266" s="51" t="n">
        <v>17</v>
      </c>
      <c r="F266" s="51" t="n">
        <v>117</v>
      </c>
      <c r="G266" s="51" t="n">
        <v>196</v>
      </c>
    </row>
    <row r="267">
      <c r="A267" s="28" t="s">
        <v>207</v>
      </c>
      <c r="B267" s="51" t="s">
        <v>463</v>
      </c>
      <c r="C267" s="51" t="n">
        <v>5</v>
      </c>
      <c r="D267" s="51" t="n">
        <v>4</v>
      </c>
      <c r="E267" s="51" t="n">
        <v>3</v>
      </c>
      <c r="F267" s="51" t="n">
        <v>15</v>
      </c>
      <c r="G267" s="51" t="n">
        <v>33</v>
      </c>
    </row>
    <row r="268">
      <c r="A268" s="28" t="s">
        <v>207</v>
      </c>
      <c r="B268" s="51" t="s">
        <v>32</v>
      </c>
      <c r="C268" s="51" t="n">
        <v>5</v>
      </c>
      <c r="D268" s="51" t="n">
        <v>4</v>
      </c>
      <c r="E268" s="51" t="n">
        <v>3</v>
      </c>
      <c r="F268" s="51" t="n">
        <v>15</v>
      </c>
      <c r="G268" s="51" t="n">
        <v>33</v>
      </c>
    </row>
    <row r="269">
      <c r="A269" s="28" t="s">
        <v>209</v>
      </c>
      <c r="B269" s="51" t="s">
        <v>464</v>
      </c>
      <c r="C269" s="51" t="n">
        <v>3</v>
      </c>
      <c r="D269" s="51" t="n">
        <v>1</v>
      </c>
      <c r="E269" s="51" t="n">
        <v>8</v>
      </c>
      <c r="F269" s="51" t="n">
        <v>18</v>
      </c>
      <c r="G269" s="51" t="n">
        <v>29</v>
      </c>
    </row>
    <row r="270">
      <c r="A270" s="28" t="s">
        <v>209</v>
      </c>
      <c r="B270" s="51" t="s">
        <v>465</v>
      </c>
      <c r="C270" s="51" t="n">
        <v>1</v>
      </c>
      <c r="D270" s="51" t="n">
        <v>0</v>
      </c>
      <c r="E270" s="51" t="n">
        <v>1</v>
      </c>
      <c r="F270" s="51" t="n">
        <v>4</v>
      </c>
      <c r="G270" s="51" t="n">
        <v>8</v>
      </c>
    </row>
    <row r="271">
      <c r="A271" s="28" t="s">
        <v>209</v>
      </c>
      <c r="B271" s="51" t="s">
        <v>304</v>
      </c>
      <c r="C271" s="51" t="n">
        <v>0</v>
      </c>
      <c r="D271" s="51" t="n">
        <v>1</v>
      </c>
      <c r="E271" s="51" t="n">
        <v>2</v>
      </c>
      <c r="F271" s="51" t="n">
        <v>6</v>
      </c>
      <c r="G271" s="51" t="n">
        <v>14</v>
      </c>
    </row>
    <row r="272">
      <c r="A272" s="28" t="s">
        <v>209</v>
      </c>
      <c r="B272" s="51" t="s">
        <v>32</v>
      </c>
      <c r="C272" s="51" t="n">
        <v>4</v>
      </c>
      <c r="D272" s="51" t="n">
        <v>2</v>
      </c>
      <c r="E272" s="51" t="n">
        <v>11</v>
      </c>
      <c r="F272" s="51" t="n">
        <v>28</v>
      </c>
      <c r="G272" s="51" t="n">
        <v>51</v>
      </c>
    </row>
    <row r="273">
      <c r="A273" s="28" t="s">
        <v>213</v>
      </c>
      <c r="B273" s="51" t="s">
        <v>466</v>
      </c>
      <c r="C273" s="51" t="n">
        <v>1</v>
      </c>
      <c r="D273" s="51" t="n">
        <v>0</v>
      </c>
      <c r="E273" s="51" t="n">
        <v>0</v>
      </c>
      <c r="F273" s="51" t="n">
        <v>1</v>
      </c>
      <c r="G273" s="51" t="n">
        <v>1</v>
      </c>
    </row>
    <row r="274">
      <c r="A274" s="28" t="s">
        <v>213</v>
      </c>
      <c r="B274" s="51" t="s">
        <v>467</v>
      </c>
      <c r="C274" s="51" t="n">
        <v>1</v>
      </c>
      <c r="D274" s="51" t="n">
        <v>0</v>
      </c>
      <c r="E274" s="51" t="n">
        <v>0</v>
      </c>
      <c r="F274" s="51" t="n">
        <v>1</v>
      </c>
      <c r="G274" s="51" t="n">
        <v>1</v>
      </c>
    </row>
    <row r="275">
      <c r="A275" s="28" t="s">
        <v>213</v>
      </c>
      <c r="B275" s="51" t="s">
        <v>304</v>
      </c>
      <c r="C275" s="51" t="n">
        <v>0</v>
      </c>
      <c r="D275" s="51" t="n">
        <v>0</v>
      </c>
      <c r="E275" s="51" t="n">
        <v>0</v>
      </c>
      <c r="F275" s="51" t="n">
        <v>1</v>
      </c>
      <c r="G275" s="51" t="n">
        <v>2</v>
      </c>
    </row>
    <row r="276">
      <c r="A276" s="28" t="s">
        <v>213</v>
      </c>
      <c r="B276" s="51" t="s">
        <v>32</v>
      </c>
      <c r="C276" s="51" t="n">
        <v>2</v>
      </c>
      <c r="D276" s="51" t="n">
        <v>0</v>
      </c>
      <c r="E276" s="51" t="n">
        <v>0</v>
      </c>
      <c r="F276" s="51" t="n">
        <v>3</v>
      </c>
      <c r="G276" s="51" t="n">
        <v>4</v>
      </c>
    </row>
    <row r="277">
      <c r="A277" s="28" t="s">
        <v>211</v>
      </c>
      <c r="B277" s="51" t="s">
        <v>427</v>
      </c>
      <c r="C277" s="51" t="n">
        <v>2</v>
      </c>
      <c r="D277" s="51" t="n">
        <v>3</v>
      </c>
      <c r="E277" s="51" t="n">
        <v>64</v>
      </c>
      <c r="F277" s="51" t="n">
        <v>96</v>
      </c>
      <c r="G277" s="51" t="n">
        <v>132</v>
      </c>
    </row>
    <row r="278">
      <c r="A278" s="28" t="s">
        <v>211</v>
      </c>
      <c r="B278" s="51" t="s">
        <v>304</v>
      </c>
      <c r="C278" s="51" t="n">
        <v>0</v>
      </c>
      <c r="D278" s="51" t="n">
        <v>0</v>
      </c>
      <c r="E278" s="51" t="n">
        <v>0</v>
      </c>
      <c r="F278" s="51" t="n">
        <v>250</v>
      </c>
      <c r="G278" s="51" t="n">
        <v>811</v>
      </c>
    </row>
    <row r="279">
      <c r="A279" s="28" t="s">
        <v>211</v>
      </c>
      <c r="B279" s="51" t="s">
        <v>32</v>
      </c>
      <c r="C279" s="51" t="n">
        <v>2</v>
      </c>
      <c r="D279" s="51" t="n">
        <v>3</v>
      </c>
      <c r="E279" s="51" t="n">
        <v>64</v>
      </c>
      <c r="F279" s="51" t="n">
        <v>346</v>
      </c>
      <c r="G279" s="51" t="n">
        <v>943</v>
      </c>
    </row>
    <row r="280">
      <c r="A280" s="28" t="s">
        <v>468</v>
      </c>
      <c r="B280" s="51" t="s">
        <v>304</v>
      </c>
      <c r="C280" s="51" t="n">
        <v>3</v>
      </c>
      <c r="D280" s="51" t="n">
        <v>222</v>
      </c>
      <c r="E280" s="51" t="n">
        <v>369</v>
      </c>
      <c r="F280" s="51" t="n">
        <v>1548</v>
      </c>
      <c r="G280" s="51" t="n">
        <v>5656</v>
      </c>
    </row>
    <row r="281">
      <c r="A281" s="28" t="s">
        <v>468</v>
      </c>
      <c r="B281" s="51" t="s">
        <v>32</v>
      </c>
      <c r="C281" s="51" t="n">
        <v>3</v>
      </c>
      <c r="D281" s="51" t="n">
        <v>222</v>
      </c>
      <c r="E281" s="51" t="n">
        <v>369</v>
      </c>
      <c r="F281" s="51" t="n">
        <v>1548</v>
      </c>
      <c r="G281" s="51" t="n">
        <v>5656</v>
      </c>
    </row>
    <row r="282">
      <c r="A282" s="53" t="s">
        <v>32</v>
      </c>
      <c r="B282" s="52" t="s">
        <v>222</v>
      </c>
      <c r="C282" s="52" t="n">
        <v>120022</v>
      </c>
      <c r="D282" s="52" t="n">
        <v>110318</v>
      </c>
      <c r="E282" s="52" t="n">
        <v>77392</v>
      </c>
      <c r="F282" s="52" t="n">
        <v>588460</v>
      </c>
      <c r="G282" s="52" t="n">
        <v>1002742</v>
      </c>
    </row>
    <row r="283">
      <c r="A283" s="28" t="s">
        <v>223</v>
      </c>
      <c r="B283" s="28"/>
      <c r="C283" s="28"/>
      <c r="D283" s="28"/>
      <c r="E283" s="28"/>
      <c r="F283" s="28"/>
      <c r="G283" s="28"/>
    </row>
    <row r="284">
      <c r="A284" s="28" t="s">
        <v>60</v>
      </c>
      <c r="B284" s="28"/>
      <c r="C284" s="28"/>
      <c r="D284" s="28"/>
      <c r="E284" s="28"/>
      <c r="F284" s="28"/>
      <c r="G284" s="28"/>
    </row>
  </sheetData>
  <sheetProtection sheet="1"/>
  <mergeCells count="61">
    <mergeCell ref="B1:E1"/>
    <mergeCell ref="A11:A19"/>
    <mergeCell ref="A20:A25"/>
    <mergeCell ref="A26:A28"/>
    <mergeCell ref="A29:A32"/>
    <mergeCell ref="A33:A39"/>
    <mergeCell ref="A40:A48"/>
    <mergeCell ref="A49:A58"/>
    <mergeCell ref="A59:A67"/>
    <mergeCell ref="A68:A71"/>
    <mergeCell ref="A72:A77"/>
    <mergeCell ref="A78:A81"/>
    <mergeCell ref="A82:A86"/>
    <mergeCell ref="A87:A91"/>
    <mergeCell ref="A92:A98"/>
    <mergeCell ref="A99:A102"/>
    <mergeCell ref="A103:A108"/>
    <mergeCell ref="A109:A116"/>
    <mergeCell ref="A117:A125"/>
    <mergeCell ref="A126:A129"/>
    <mergeCell ref="A130:A136"/>
    <mergeCell ref="A137:A138"/>
    <mergeCell ref="A139:A142"/>
    <mergeCell ref="A143:A146"/>
    <mergeCell ref="A147:A150"/>
    <mergeCell ref="A151:A153"/>
    <mergeCell ref="A154:A156"/>
    <mergeCell ref="A157:A164"/>
    <mergeCell ref="A165:A171"/>
    <mergeCell ref="A172:A176"/>
    <mergeCell ref="A177:A182"/>
    <mergeCell ref="A183:A185"/>
    <mergeCell ref="A186:A189"/>
    <mergeCell ref="A190:A192"/>
    <mergeCell ref="A193:A197"/>
    <mergeCell ref="A198:A201"/>
    <mergeCell ref="A202:A205"/>
    <mergeCell ref="A206:A210"/>
    <mergeCell ref="A211:A215"/>
    <mergeCell ref="A216:A219"/>
    <mergeCell ref="A220:A224"/>
    <mergeCell ref="A225:A226"/>
    <mergeCell ref="A227:A228"/>
    <mergeCell ref="A229:A233"/>
    <mergeCell ref="A234:A236"/>
    <mergeCell ref="A237:A240"/>
    <mergeCell ref="A241:A244"/>
    <mergeCell ref="A245:A250"/>
    <mergeCell ref="A251:A252"/>
    <mergeCell ref="A253:A257"/>
    <mergeCell ref="A258:A260"/>
    <mergeCell ref="A261:A262"/>
    <mergeCell ref="A263:A266"/>
    <mergeCell ref="A267:A268"/>
    <mergeCell ref="A269:A272"/>
    <mergeCell ref="A273:A276"/>
    <mergeCell ref="A277:A279"/>
    <mergeCell ref="A280:A281"/>
    <mergeCell ref="A282:A282"/>
    <mergeCell ref="A283:G283"/>
    <mergeCell ref="A284:G284"/>
  </mergeCells>
  <hyperlinks>
    <hyperlink ref="A7" r:id="rId1h"/>
  </hyperlinks>
  <pageMargins left="0.7" right="0.7" top="0.75" bottom="0.75" header="0.3" footer="0.3"/>
  <pageSetup paperSize="9" orientation="portrait"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470</v>
      </c>
    </row>
    <row r="6" ht="15.95" customHeight="1">
      <c r="A6" s="16" t="s">
        <v>27</v>
      </c>
    </row>
    <row r="7" ht="15" customHeight="1">
      <c r="A7" s="9" t="s">
        <v>25</v>
      </c>
    </row>
    <row r="9">
      <c r="A9" s="23"/>
      <c r="B9" s="23"/>
      <c r="C9" s="23"/>
      <c r="D9" s="23"/>
      <c r="E9" s="23"/>
      <c r="F9" s="23"/>
      <c r="G9" s="23"/>
    </row>
    <row r="10">
      <c r="A10" s="54" t="s">
        <v>97</v>
      </c>
      <c r="B10" s="54" t="s">
        <v>296</v>
      </c>
      <c r="C10" s="26" t="s">
        <v>33</v>
      </c>
      <c r="D10" s="26" t="s">
        <v>34</v>
      </c>
      <c r="E10" s="26" t="s">
        <v>45</v>
      </c>
      <c r="F10" s="26" t="s">
        <v>98</v>
      </c>
      <c r="G10" s="26" t="s">
        <v>99</v>
      </c>
    </row>
    <row r="11">
      <c r="A11" s="28" t="s">
        <v>101</v>
      </c>
      <c r="B11" s="54" t="s">
        <v>471</v>
      </c>
      <c r="C11" s="54" t="n">
        <v>5922</v>
      </c>
      <c r="D11" s="54" t="n">
        <v>4781</v>
      </c>
      <c r="E11" s="54" t="n">
        <v>3577</v>
      </c>
      <c r="F11" s="54" t="n">
        <v>30594</v>
      </c>
      <c r="G11" s="54" t="n">
        <v>47869</v>
      </c>
    </row>
    <row r="12">
      <c r="A12" s="28" t="s">
        <v>101</v>
      </c>
      <c r="B12" s="54" t="s">
        <v>472</v>
      </c>
      <c r="C12" s="54" t="n">
        <v>1539</v>
      </c>
      <c r="D12" s="54" t="n">
        <v>1228</v>
      </c>
      <c r="E12" s="54" t="n">
        <v>965</v>
      </c>
      <c r="F12" s="54" t="n">
        <v>8486</v>
      </c>
      <c r="G12" s="54" t="n">
        <v>14061</v>
      </c>
    </row>
    <row r="13">
      <c r="A13" s="28" t="s">
        <v>101</v>
      </c>
      <c r="B13" s="54" t="s">
        <v>32</v>
      </c>
      <c r="C13" s="54" t="n">
        <v>7461</v>
      </c>
      <c r="D13" s="54" t="n">
        <v>6009</v>
      </c>
      <c r="E13" s="54" t="n">
        <v>4542</v>
      </c>
      <c r="F13" s="54" t="n">
        <v>39080</v>
      </c>
      <c r="G13" s="54" t="n">
        <v>61930</v>
      </c>
    </row>
    <row r="14">
      <c r="A14" s="28" t="s">
        <v>146</v>
      </c>
      <c r="B14" s="54" t="s">
        <v>473</v>
      </c>
      <c r="C14" s="54" t="n">
        <v>3005</v>
      </c>
      <c r="D14" s="54" t="n">
        <v>1710</v>
      </c>
      <c r="E14" s="54" t="n">
        <v>5178</v>
      </c>
      <c r="F14" s="54" t="n">
        <v>25418</v>
      </c>
      <c r="G14" s="54" t="n">
        <v>44999</v>
      </c>
    </row>
    <row r="15">
      <c r="A15" s="28" t="s">
        <v>146</v>
      </c>
      <c r="B15" s="54" t="s">
        <v>304</v>
      </c>
      <c r="C15" s="54" t="n">
        <v>66</v>
      </c>
      <c r="D15" s="54" t="n">
        <v>347</v>
      </c>
      <c r="E15" s="54" t="n">
        <v>215</v>
      </c>
      <c r="F15" s="54" t="n">
        <v>1702</v>
      </c>
      <c r="G15" s="54" t="n">
        <v>2792</v>
      </c>
    </row>
    <row r="16">
      <c r="A16" s="28" t="s">
        <v>146</v>
      </c>
      <c r="B16" s="54" t="s">
        <v>32</v>
      </c>
      <c r="C16" s="54" t="n">
        <v>3071</v>
      </c>
      <c r="D16" s="54" t="n">
        <v>2057</v>
      </c>
      <c r="E16" s="54" t="n">
        <v>5393</v>
      </c>
      <c r="F16" s="54" t="n">
        <v>27120</v>
      </c>
      <c r="G16" s="54" t="n">
        <v>47791</v>
      </c>
    </row>
    <row r="17">
      <c r="A17" s="28" t="s">
        <v>142</v>
      </c>
      <c r="B17" s="54" t="s">
        <v>474</v>
      </c>
      <c r="C17" s="54" t="n">
        <v>1902</v>
      </c>
      <c r="D17" s="54" t="n">
        <v>2446</v>
      </c>
      <c r="E17" s="54" t="n">
        <v>1920</v>
      </c>
      <c r="F17" s="54" t="n">
        <v>14640</v>
      </c>
      <c r="G17" s="54" t="n">
        <v>27233</v>
      </c>
    </row>
    <row r="18">
      <c r="A18" s="28" t="s">
        <v>142</v>
      </c>
      <c r="B18" s="54" t="s">
        <v>32</v>
      </c>
      <c r="C18" s="54" t="n">
        <v>1902</v>
      </c>
      <c r="D18" s="54" t="n">
        <v>2446</v>
      </c>
      <c r="E18" s="54" t="n">
        <v>1920</v>
      </c>
      <c r="F18" s="54" t="n">
        <v>14640</v>
      </c>
      <c r="G18" s="54" t="n">
        <v>27233</v>
      </c>
    </row>
    <row r="19">
      <c r="A19" s="28" t="s">
        <v>128</v>
      </c>
      <c r="B19" s="54" t="s">
        <v>475</v>
      </c>
      <c r="C19" s="54" t="n">
        <v>584</v>
      </c>
      <c r="D19" s="54" t="n">
        <v>274</v>
      </c>
      <c r="E19" s="54" t="n">
        <v>0</v>
      </c>
      <c r="F19" s="54" t="n">
        <v>1733</v>
      </c>
      <c r="G19" s="54" t="n">
        <v>3761</v>
      </c>
    </row>
    <row r="20">
      <c r="A20" s="28" t="s">
        <v>128</v>
      </c>
      <c r="B20" s="54" t="s">
        <v>476</v>
      </c>
      <c r="C20" s="54" t="n">
        <v>394</v>
      </c>
      <c r="D20" s="54" t="n">
        <v>61</v>
      </c>
      <c r="E20" s="54" t="n">
        <v>0</v>
      </c>
      <c r="F20" s="54" t="n">
        <v>652</v>
      </c>
      <c r="G20" s="54" t="n">
        <v>1036</v>
      </c>
    </row>
    <row r="21">
      <c r="A21" s="28" t="s">
        <v>128</v>
      </c>
      <c r="B21" s="54" t="s">
        <v>477</v>
      </c>
      <c r="C21" s="54" t="n">
        <v>382</v>
      </c>
      <c r="D21" s="54" t="n">
        <v>66</v>
      </c>
      <c r="E21" s="54" t="n">
        <v>124</v>
      </c>
      <c r="F21" s="54" t="n">
        <v>735</v>
      </c>
      <c r="G21" s="54" t="n">
        <v>1206</v>
      </c>
    </row>
    <row r="22">
      <c r="A22" s="28" t="s">
        <v>128</v>
      </c>
      <c r="B22" s="54" t="s">
        <v>304</v>
      </c>
      <c r="C22" s="54" t="n">
        <v>0</v>
      </c>
      <c r="D22" s="54" t="n">
        <v>0</v>
      </c>
      <c r="E22" s="54" t="n">
        <v>14</v>
      </c>
      <c r="F22" s="54" t="n">
        <v>1</v>
      </c>
      <c r="G22" s="54" t="n">
        <v>255</v>
      </c>
    </row>
    <row r="23">
      <c r="A23" s="28" t="s">
        <v>128</v>
      </c>
      <c r="B23" s="54" t="s">
        <v>32</v>
      </c>
      <c r="C23" s="54" t="n">
        <v>1360</v>
      </c>
      <c r="D23" s="54" t="n">
        <v>401</v>
      </c>
      <c r="E23" s="54" t="n">
        <v>138</v>
      </c>
      <c r="F23" s="54" t="n">
        <v>3121</v>
      </c>
      <c r="G23" s="54" t="n">
        <v>6258</v>
      </c>
    </row>
    <row r="24">
      <c r="A24" s="28" t="s">
        <v>103</v>
      </c>
      <c r="B24" s="54" t="s">
        <v>478</v>
      </c>
      <c r="C24" s="54" t="n">
        <v>1352</v>
      </c>
      <c r="D24" s="54" t="n">
        <v>2721</v>
      </c>
      <c r="E24" s="54" t="n">
        <v>1570</v>
      </c>
      <c r="F24" s="54" t="n">
        <v>9652</v>
      </c>
      <c r="G24" s="54" t="n">
        <v>14605</v>
      </c>
    </row>
    <row r="25">
      <c r="A25" s="28" t="s">
        <v>103</v>
      </c>
      <c r="B25" s="54" t="s">
        <v>32</v>
      </c>
      <c r="C25" s="54" t="n">
        <v>1352</v>
      </c>
      <c r="D25" s="54" t="n">
        <v>2721</v>
      </c>
      <c r="E25" s="54" t="n">
        <v>1570</v>
      </c>
      <c r="F25" s="54" t="n">
        <v>9652</v>
      </c>
      <c r="G25" s="54" t="n">
        <v>14605</v>
      </c>
    </row>
    <row r="26">
      <c r="A26" s="28" t="s">
        <v>226</v>
      </c>
      <c r="B26" s="54" t="s">
        <v>479</v>
      </c>
      <c r="C26" s="54" t="n">
        <v>987</v>
      </c>
      <c r="D26" s="54" t="n">
        <v>1281</v>
      </c>
      <c r="E26" s="54" t="n">
        <v>1164</v>
      </c>
      <c r="F26" s="54" t="n">
        <v>6696</v>
      </c>
      <c r="G26" s="54" t="n">
        <v>12168</v>
      </c>
    </row>
    <row r="27">
      <c r="A27" s="28" t="s">
        <v>226</v>
      </c>
      <c r="B27" s="54" t="s">
        <v>32</v>
      </c>
      <c r="C27" s="54" t="n">
        <v>987</v>
      </c>
      <c r="D27" s="54" t="n">
        <v>1281</v>
      </c>
      <c r="E27" s="54" t="n">
        <v>1164</v>
      </c>
      <c r="F27" s="54" t="n">
        <v>6696</v>
      </c>
      <c r="G27" s="54" t="n">
        <v>12168</v>
      </c>
    </row>
    <row r="28">
      <c r="A28" s="28" t="s">
        <v>152</v>
      </c>
      <c r="B28" s="54" t="s">
        <v>480</v>
      </c>
      <c r="C28" s="54" t="n">
        <v>778</v>
      </c>
      <c r="D28" s="54" t="n">
        <v>1482</v>
      </c>
      <c r="E28" s="54" t="n">
        <v>1479</v>
      </c>
      <c r="F28" s="54" t="n">
        <v>7599</v>
      </c>
      <c r="G28" s="54" t="n">
        <v>22100</v>
      </c>
    </row>
    <row r="29">
      <c r="A29" s="28" t="s">
        <v>152</v>
      </c>
      <c r="B29" s="54" t="s">
        <v>32</v>
      </c>
      <c r="C29" s="54" t="n">
        <v>778</v>
      </c>
      <c r="D29" s="54" t="n">
        <v>1482</v>
      </c>
      <c r="E29" s="54" t="n">
        <v>1479</v>
      </c>
      <c r="F29" s="54" t="n">
        <v>7599</v>
      </c>
      <c r="G29" s="54" t="n">
        <v>22100</v>
      </c>
    </row>
    <row r="30">
      <c r="A30" s="28" t="s">
        <v>113</v>
      </c>
      <c r="B30" s="54" t="s">
        <v>481</v>
      </c>
      <c r="C30" s="54" t="n">
        <v>733</v>
      </c>
      <c r="D30" s="54" t="n">
        <v>1150</v>
      </c>
      <c r="E30" s="54" t="n">
        <v>678</v>
      </c>
      <c r="F30" s="54" t="n">
        <v>5767</v>
      </c>
      <c r="G30" s="54" t="n">
        <v>12541</v>
      </c>
    </row>
    <row r="31">
      <c r="A31" s="28" t="s">
        <v>113</v>
      </c>
      <c r="B31" s="54" t="s">
        <v>32</v>
      </c>
      <c r="C31" s="54" t="n">
        <v>733</v>
      </c>
      <c r="D31" s="54" t="n">
        <v>1150</v>
      </c>
      <c r="E31" s="54" t="n">
        <v>678</v>
      </c>
      <c r="F31" s="54" t="n">
        <v>5767</v>
      </c>
      <c r="G31" s="54" t="n">
        <v>12541</v>
      </c>
    </row>
    <row r="32">
      <c r="A32" s="28" t="s">
        <v>170</v>
      </c>
      <c r="B32" s="54" t="s">
        <v>419</v>
      </c>
      <c r="C32" s="54" t="n">
        <v>275</v>
      </c>
      <c r="D32" s="54" t="n">
        <v>553</v>
      </c>
      <c r="E32" s="54" t="n">
        <v>567</v>
      </c>
      <c r="F32" s="54" t="n">
        <v>2411</v>
      </c>
      <c r="G32" s="54" t="n">
        <v>3048</v>
      </c>
    </row>
    <row r="33">
      <c r="A33" s="28" t="s">
        <v>170</v>
      </c>
      <c r="B33" s="54" t="s">
        <v>420</v>
      </c>
      <c r="C33" s="54" t="n">
        <v>181</v>
      </c>
      <c r="D33" s="54" t="n">
        <v>299</v>
      </c>
      <c r="E33" s="54" t="n">
        <v>308</v>
      </c>
      <c r="F33" s="54" t="n">
        <v>1194</v>
      </c>
      <c r="G33" s="54" t="n">
        <v>1746</v>
      </c>
    </row>
    <row r="34">
      <c r="A34" s="28" t="s">
        <v>170</v>
      </c>
      <c r="B34" s="54" t="s">
        <v>32</v>
      </c>
      <c r="C34" s="54" t="n">
        <v>456</v>
      </c>
      <c r="D34" s="54" t="n">
        <v>852</v>
      </c>
      <c r="E34" s="54" t="n">
        <v>875</v>
      </c>
      <c r="F34" s="54" t="n">
        <v>3605</v>
      </c>
      <c r="G34" s="54" t="n">
        <v>4794</v>
      </c>
    </row>
    <row r="35">
      <c r="A35" s="28" t="s">
        <v>182</v>
      </c>
      <c r="B35" s="54" t="s">
        <v>482</v>
      </c>
      <c r="C35" s="54" t="n">
        <v>234</v>
      </c>
      <c r="D35" s="54" t="n">
        <v>374</v>
      </c>
      <c r="E35" s="54" t="n">
        <v>390</v>
      </c>
      <c r="F35" s="54" t="n">
        <v>2057</v>
      </c>
      <c r="G35" s="54" t="n">
        <v>3271</v>
      </c>
    </row>
    <row r="36">
      <c r="A36" s="28" t="s">
        <v>182</v>
      </c>
      <c r="B36" s="54" t="s">
        <v>483</v>
      </c>
      <c r="C36" s="54" t="n">
        <v>97</v>
      </c>
      <c r="D36" s="54" t="n">
        <v>215</v>
      </c>
      <c r="E36" s="54" t="n">
        <v>64</v>
      </c>
      <c r="F36" s="54" t="n">
        <v>1003</v>
      </c>
      <c r="G36" s="54" t="n">
        <v>1181</v>
      </c>
    </row>
    <row r="37">
      <c r="A37" s="28" t="s">
        <v>182</v>
      </c>
      <c r="B37" s="54" t="s">
        <v>484</v>
      </c>
      <c r="C37" s="54" t="n">
        <v>65</v>
      </c>
      <c r="D37" s="54" t="n">
        <v>19</v>
      </c>
      <c r="E37" s="54" t="n">
        <v>139</v>
      </c>
      <c r="F37" s="54" t="n">
        <v>602</v>
      </c>
      <c r="G37" s="54" t="n">
        <v>1505</v>
      </c>
    </row>
    <row r="38">
      <c r="A38" s="28" t="s">
        <v>182</v>
      </c>
      <c r="B38" s="54" t="s">
        <v>485</v>
      </c>
      <c r="C38" s="54" t="n">
        <v>33</v>
      </c>
      <c r="D38" s="54" t="n">
        <v>50</v>
      </c>
      <c r="E38" s="54" t="n">
        <v>153</v>
      </c>
      <c r="F38" s="54" t="n">
        <v>610</v>
      </c>
      <c r="G38" s="54" t="n">
        <v>990</v>
      </c>
    </row>
    <row r="39">
      <c r="A39" s="28" t="s">
        <v>182</v>
      </c>
      <c r="B39" s="54" t="s">
        <v>304</v>
      </c>
      <c r="C39" s="54" t="n">
        <v>0</v>
      </c>
      <c r="D39" s="54" t="n">
        <v>0</v>
      </c>
      <c r="E39" s="54" t="n">
        <v>0</v>
      </c>
      <c r="F39" s="54" t="n">
        <v>1</v>
      </c>
      <c r="G39" s="54" t="n">
        <v>1</v>
      </c>
    </row>
    <row r="40">
      <c r="A40" s="28" t="s">
        <v>182</v>
      </c>
      <c r="B40" s="54" t="s">
        <v>32</v>
      </c>
      <c r="C40" s="54" t="n">
        <v>429</v>
      </c>
      <c r="D40" s="54" t="n">
        <v>658</v>
      </c>
      <c r="E40" s="54" t="n">
        <v>746</v>
      </c>
      <c r="F40" s="54" t="n">
        <v>4273</v>
      </c>
      <c r="G40" s="54" t="n">
        <v>6948</v>
      </c>
    </row>
    <row r="41">
      <c r="A41" s="28" t="s">
        <v>138</v>
      </c>
      <c r="B41" s="54" t="s">
        <v>486</v>
      </c>
      <c r="C41" s="54" t="n">
        <v>354</v>
      </c>
      <c r="D41" s="54" t="n">
        <v>702</v>
      </c>
      <c r="E41" s="54" t="n">
        <v>420</v>
      </c>
      <c r="F41" s="54" t="n">
        <v>4645</v>
      </c>
      <c r="G41" s="54" t="n">
        <v>6188</v>
      </c>
    </row>
    <row r="42">
      <c r="A42" s="28" t="s">
        <v>138</v>
      </c>
      <c r="B42" s="54" t="s">
        <v>32</v>
      </c>
      <c r="C42" s="54" t="n">
        <v>354</v>
      </c>
      <c r="D42" s="54" t="n">
        <v>702</v>
      </c>
      <c r="E42" s="54" t="n">
        <v>420</v>
      </c>
      <c r="F42" s="54" t="n">
        <v>4645</v>
      </c>
      <c r="G42" s="54" t="n">
        <v>6188</v>
      </c>
    </row>
    <row r="43">
      <c r="A43" s="28" t="s">
        <v>211</v>
      </c>
      <c r="B43" s="54" t="s">
        <v>487</v>
      </c>
      <c r="C43" s="54" t="n">
        <v>281</v>
      </c>
      <c r="D43" s="54" t="n">
        <v>0</v>
      </c>
      <c r="E43" s="54" t="n">
        <v>0</v>
      </c>
      <c r="F43" s="54" t="n">
        <v>664</v>
      </c>
      <c r="G43" s="54" t="n">
        <v>722</v>
      </c>
    </row>
    <row r="44">
      <c r="A44" s="28" t="s">
        <v>211</v>
      </c>
      <c r="B44" s="54" t="s">
        <v>32</v>
      </c>
      <c r="C44" s="54" t="n">
        <v>281</v>
      </c>
      <c r="D44" s="54" t="n">
        <v>0</v>
      </c>
      <c r="E44" s="54" t="n">
        <v>0</v>
      </c>
      <c r="F44" s="54" t="n">
        <v>664</v>
      </c>
      <c r="G44" s="54" t="n">
        <v>722</v>
      </c>
    </row>
    <row r="45">
      <c r="A45" s="28" t="s">
        <v>109</v>
      </c>
      <c r="B45" s="54" t="s">
        <v>488</v>
      </c>
      <c r="C45" s="54" t="n">
        <v>269</v>
      </c>
      <c r="D45" s="54" t="n">
        <v>630</v>
      </c>
      <c r="E45" s="54" t="n">
        <v>153</v>
      </c>
      <c r="F45" s="54" t="n">
        <v>2322</v>
      </c>
      <c r="G45" s="54" t="n">
        <v>3380</v>
      </c>
    </row>
    <row r="46">
      <c r="A46" s="28" t="s">
        <v>109</v>
      </c>
      <c r="B46" s="54" t="s">
        <v>32</v>
      </c>
      <c r="C46" s="54" t="n">
        <v>269</v>
      </c>
      <c r="D46" s="54" t="n">
        <v>630</v>
      </c>
      <c r="E46" s="54" t="n">
        <v>153</v>
      </c>
      <c r="F46" s="54" t="n">
        <v>2322</v>
      </c>
      <c r="G46" s="54" t="n">
        <v>3380</v>
      </c>
    </row>
    <row r="47">
      <c r="A47" s="28" t="s">
        <v>111</v>
      </c>
      <c r="B47" s="54" t="s">
        <v>489</v>
      </c>
      <c r="C47" s="54" t="n">
        <v>177</v>
      </c>
      <c r="D47" s="54" t="n">
        <v>130</v>
      </c>
      <c r="E47" s="54" t="n">
        <v>0</v>
      </c>
      <c r="F47" s="54" t="n">
        <v>356</v>
      </c>
      <c r="G47" s="54" t="n">
        <v>356</v>
      </c>
    </row>
    <row r="48">
      <c r="A48" s="28" t="s">
        <v>111</v>
      </c>
      <c r="B48" s="54" t="s">
        <v>490</v>
      </c>
      <c r="C48" s="54" t="n">
        <v>66</v>
      </c>
      <c r="D48" s="54" t="n">
        <v>11</v>
      </c>
      <c r="E48" s="54" t="n">
        <v>2856</v>
      </c>
      <c r="F48" s="54" t="n">
        <v>417</v>
      </c>
      <c r="G48" s="54" t="n">
        <v>6439</v>
      </c>
    </row>
    <row r="49">
      <c r="A49" s="28" t="s">
        <v>111</v>
      </c>
      <c r="B49" s="54" t="s">
        <v>32</v>
      </c>
      <c r="C49" s="54" t="n">
        <v>243</v>
      </c>
      <c r="D49" s="54" t="n">
        <v>141</v>
      </c>
      <c r="E49" s="54" t="n">
        <v>2856</v>
      </c>
      <c r="F49" s="54" t="n">
        <v>773</v>
      </c>
      <c r="G49" s="54" t="n">
        <v>6795</v>
      </c>
    </row>
    <row r="50">
      <c r="A50" s="28" t="s">
        <v>115</v>
      </c>
      <c r="B50" s="54" t="s">
        <v>491</v>
      </c>
      <c r="C50" s="54" t="n">
        <v>178</v>
      </c>
      <c r="D50" s="54" t="n">
        <v>40</v>
      </c>
      <c r="E50" s="54" t="n">
        <v>1</v>
      </c>
      <c r="F50" s="54" t="n">
        <v>1337</v>
      </c>
      <c r="G50" s="54" t="n">
        <v>3003</v>
      </c>
    </row>
    <row r="51">
      <c r="A51" s="28" t="s">
        <v>115</v>
      </c>
      <c r="B51" s="54" t="s">
        <v>32</v>
      </c>
      <c r="C51" s="54" t="n">
        <v>178</v>
      </c>
      <c r="D51" s="54" t="n">
        <v>40</v>
      </c>
      <c r="E51" s="54" t="n">
        <v>1</v>
      </c>
      <c r="F51" s="54" t="n">
        <v>1337</v>
      </c>
      <c r="G51" s="54" t="n">
        <v>3003</v>
      </c>
    </row>
    <row r="52">
      <c r="A52" s="28" t="s">
        <v>203</v>
      </c>
      <c r="B52" s="54" t="s">
        <v>492</v>
      </c>
      <c r="C52" s="54" t="n">
        <v>177</v>
      </c>
      <c r="D52" s="54" t="n">
        <v>210</v>
      </c>
      <c r="E52" s="54" t="n">
        <v>130</v>
      </c>
      <c r="F52" s="54" t="n">
        <v>1338</v>
      </c>
      <c r="G52" s="54" t="n">
        <v>2141</v>
      </c>
    </row>
    <row r="53">
      <c r="A53" s="28" t="s">
        <v>203</v>
      </c>
      <c r="B53" s="54" t="s">
        <v>32</v>
      </c>
      <c r="C53" s="54" t="n">
        <v>177</v>
      </c>
      <c r="D53" s="54" t="n">
        <v>210</v>
      </c>
      <c r="E53" s="54" t="n">
        <v>130</v>
      </c>
      <c r="F53" s="54" t="n">
        <v>1338</v>
      </c>
      <c r="G53" s="54" t="n">
        <v>2141</v>
      </c>
    </row>
    <row r="54">
      <c r="A54" s="28" t="s">
        <v>227</v>
      </c>
      <c r="B54" s="54" t="s">
        <v>493</v>
      </c>
      <c r="C54" s="54" t="n">
        <v>163</v>
      </c>
      <c r="D54" s="54" t="n">
        <v>151</v>
      </c>
      <c r="E54" s="54" t="n">
        <v>0</v>
      </c>
      <c r="F54" s="54" t="n">
        <v>1200</v>
      </c>
      <c r="G54" s="54" t="n">
        <v>1697</v>
      </c>
    </row>
    <row r="55">
      <c r="A55" s="28" t="s">
        <v>227</v>
      </c>
      <c r="B55" s="54" t="s">
        <v>304</v>
      </c>
      <c r="C55" s="54" t="n">
        <v>1</v>
      </c>
      <c r="D55" s="54" t="n">
        <v>0</v>
      </c>
      <c r="E55" s="54" t="n">
        <v>0</v>
      </c>
      <c r="F55" s="54" t="n">
        <v>1</v>
      </c>
      <c r="G55" s="54" t="n">
        <v>1</v>
      </c>
    </row>
    <row r="56">
      <c r="A56" s="28" t="s">
        <v>227</v>
      </c>
      <c r="B56" s="54" t="s">
        <v>32</v>
      </c>
      <c r="C56" s="54" t="n">
        <v>164</v>
      </c>
      <c r="D56" s="54" t="n">
        <v>151</v>
      </c>
      <c r="E56" s="54" t="n">
        <v>0</v>
      </c>
      <c r="F56" s="54" t="n">
        <v>1201</v>
      </c>
      <c r="G56" s="54" t="n">
        <v>1698</v>
      </c>
    </row>
    <row r="57">
      <c r="A57" s="28" t="s">
        <v>228</v>
      </c>
      <c r="B57" s="54" t="s">
        <v>494</v>
      </c>
      <c r="C57" s="54" t="n">
        <v>62</v>
      </c>
      <c r="D57" s="54" t="n">
        <v>56</v>
      </c>
      <c r="E57" s="54" t="n">
        <v>5</v>
      </c>
      <c r="F57" s="54" t="n">
        <v>199</v>
      </c>
      <c r="G57" s="54" t="n">
        <v>240</v>
      </c>
    </row>
    <row r="58">
      <c r="A58" s="28" t="s">
        <v>228</v>
      </c>
      <c r="B58" s="54" t="s">
        <v>495</v>
      </c>
      <c r="C58" s="54" t="n">
        <v>19</v>
      </c>
      <c r="D58" s="54" t="n">
        <v>32</v>
      </c>
      <c r="E58" s="54" t="n">
        <v>0</v>
      </c>
      <c r="F58" s="54" t="n">
        <v>83</v>
      </c>
      <c r="G58" s="54" t="n">
        <v>83</v>
      </c>
    </row>
    <row r="59">
      <c r="A59" s="28" t="s">
        <v>228</v>
      </c>
      <c r="B59" s="54" t="s">
        <v>496</v>
      </c>
      <c r="C59" s="54" t="n">
        <v>5</v>
      </c>
      <c r="D59" s="54" t="n">
        <v>0</v>
      </c>
      <c r="E59" s="54" t="n">
        <v>0</v>
      </c>
      <c r="F59" s="54" t="n">
        <v>6</v>
      </c>
      <c r="G59" s="54" t="n">
        <v>6</v>
      </c>
    </row>
    <row r="60">
      <c r="A60" s="28" t="s">
        <v>228</v>
      </c>
      <c r="B60" s="54" t="s">
        <v>32</v>
      </c>
      <c r="C60" s="54" t="n">
        <v>86</v>
      </c>
      <c r="D60" s="54" t="n">
        <v>88</v>
      </c>
      <c r="E60" s="54" t="n">
        <v>5</v>
      </c>
      <c r="F60" s="54" t="n">
        <v>288</v>
      </c>
      <c r="G60" s="54" t="n">
        <v>329</v>
      </c>
    </row>
    <row r="61">
      <c r="A61" s="28" t="s">
        <v>134</v>
      </c>
      <c r="B61" s="54" t="s">
        <v>497</v>
      </c>
      <c r="C61" s="54" t="n">
        <v>41</v>
      </c>
      <c r="D61" s="54" t="n">
        <v>52</v>
      </c>
      <c r="E61" s="54" t="n">
        <v>54</v>
      </c>
      <c r="F61" s="54" t="n">
        <v>292</v>
      </c>
      <c r="G61" s="54" t="n">
        <v>440</v>
      </c>
    </row>
    <row r="62">
      <c r="A62" s="28" t="s">
        <v>134</v>
      </c>
      <c r="B62" s="54" t="s">
        <v>32</v>
      </c>
      <c r="C62" s="54" t="n">
        <v>41</v>
      </c>
      <c r="D62" s="54" t="n">
        <v>52</v>
      </c>
      <c r="E62" s="54" t="n">
        <v>54</v>
      </c>
      <c r="F62" s="54" t="n">
        <v>292</v>
      </c>
      <c r="G62" s="54" t="n">
        <v>440</v>
      </c>
    </row>
    <row r="63">
      <c r="A63" s="28" t="s">
        <v>186</v>
      </c>
      <c r="B63" s="54" t="s">
        <v>498</v>
      </c>
      <c r="C63" s="54" t="n">
        <v>34</v>
      </c>
      <c r="D63" s="54" t="n">
        <v>3</v>
      </c>
      <c r="E63" s="54" t="n">
        <v>28</v>
      </c>
      <c r="F63" s="54" t="n">
        <v>92</v>
      </c>
      <c r="G63" s="54" t="n">
        <v>149</v>
      </c>
    </row>
    <row r="64">
      <c r="A64" s="28" t="s">
        <v>186</v>
      </c>
      <c r="B64" s="54" t="s">
        <v>32</v>
      </c>
      <c r="C64" s="54" t="n">
        <v>34</v>
      </c>
      <c r="D64" s="54" t="n">
        <v>3</v>
      </c>
      <c r="E64" s="54" t="n">
        <v>28</v>
      </c>
      <c r="F64" s="54" t="n">
        <v>92</v>
      </c>
      <c r="G64" s="54" t="n">
        <v>149</v>
      </c>
    </row>
    <row r="65">
      <c r="A65" s="28" t="s">
        <v>176</v>
      </c>
      <c r="B65" s="54" t="s">
        <v>499</v>
      </c>
      <c r="C65" s="54" t="n">
        <v>11</v>
      </c>
      <c r="D65" s="54" t="n">
        <v>112</v>
      </c>
      <c r="E65" s="54" t="n">
        <v>37</v>
      </c>
      <c r="F65" s="54" t="n">
        <v>500</v>
      </c>
      <c r="G65" s="54" t="n">
        <v>583</v>
      </c>
    </row>
    <row r="66">
      <c r="A66" s="28" t="s">
        <v>176</v>
      </c>
      <c r="B66" s="54" t="s">
        <v>500</v>
      </c>
      <c r="C66" s="54" t="n">
        <v>6</v>
      </c>
      <c r="D66" s="54" t="n">
        <v>4</v>
      </c>
      <c r="E66" s="54" t="n">
        <v>33</v>
      </c>
      <c r="F66" s="54" t="n">
        <v>87</v>
      </c>
      <c r="G66" s="54" t="n">
        <v>215</v>
      </c>
    </row>
    <row r="67">
      <c r="A67" s="28" t="s">
        <v>176</v>
      </c>
      <c r="B67" s="54" t="s">
        <v>32</v>
      </c>
      <c r="C67" s="54" t="n">
        <v>17</v>
      </c>
      <c r="D67" s="54" t="n">
        <v>116</v>
      </c>
      <c r="E67" s="54" t="n">
        <v>70</v>
      </c>
      <c r="F67" s="54" t="n">
        <v>587</v>
      </c>
      <c r="G67" s="54" t="n">
        <v>798</v>
      </c>
    </row>
    <row r="68">
      <c r="A68" s="28" t="s">
        <v>189</v>
      </c>
      <c r="B68" s="54" t="s">
        <v>487</v>
      </c>
      <c r="C68" s="54" t="n">
        <v>6</v>
      </c>
      <c r="D68" s="54" t="n">
        <v>0</v>
      </c>
      <c r="E68" s="54" t="n">
        <v>253</v>
      </c>
      <c r="F68" s="54" t="n">
        <v>743</v>
      </c>
      <c r="G68" s="54" t="n">
        <v>1412</v>
      </c>
    </row>
    <row r="69">
      <c r="A69" s="28" t="s">
        <v>189</v>
      </c>
      <c r="B69" s="54" t="s">
        <v>32</v>
      </c>
      <c r="C69" s="54" t="n">
        <v>6</v>
      </c>
      <c r="D69" s="54" t="n">
        <v>0</v>
      </c>
      <c r="E69" s="54" t="n">
        <v>253</v>
      </c>
      <c r="F69" s="54" t="n">
        <v>743</v>
      </c>
      <c r="G69" s="54" t="n">
        <v>1412</v>
      </c>
    </row>
    <row r="70">
      <c r="A70" s="28" t="s">
        <v>229</v>
      </c>
      <c r="B70" s="54" t="s">
        <v>501</v>
      </c>
      <c r="C70" s="54" t="n">
        <v>3</v>
      </c>
      <c r="D70" s="54" t="n">
        <v>4</v>
      </c>
      <c r="E70" s="54" t="n">
        <v>0</v>
      </c>
      <c r="F70" s="54" t="n">
        <v>54</v>
      </c>
      <c r="G70" s="54" t="n">
        <v>55</v>
      </c>
    </row>
    <row r="71">
      <c r="A71" s="28" t="s">
        <v>229</v>
      </c>
      <c r="B71" s="54" t="s">
        <v>32</v>
      </c>
      <c r="C71" s="54" t="n">
        <v>3</v>
      </c>
      <c r="D71" s="54" t="n">
        <v>4</v>
      </c>
      <c r="E71" s="54" t="n">
        <v>0</v>
      </c>
      <c r="F71" s="54" t="n">
        <v>54</v>
      </c>
      <c r="G71" s="54" t="n">
        <v>55</v>
      </c>
    </row>
    <row r="72">
      <c r="A72" s="28" t="s">
        <v>230</v>
      </c>
      <c r="B72" s="54" t="s">
        <v>502</v>
      </c>
      <c r="C72" s="54" t="n">
        <v>2</v>
      </c>
      <c r="D72" s="54" t="n">
        <v>134</v>
      </c>
      <c r="E72" s="54" t="n">
        <v>0</v>
      </c>
      <c r="F72" s="54" t="n">
        <v>366</v>
      </c>
      <c r="G72" s="54" t="n">
        <v>618</v>
      </c>
    </row>
    <row r="73">
      <c r="A73" s="28" t="s">
        <v>230</v>
      </c>
      <c r="B73" s="54" t="s">
        <v>32</v>
      </c>
      <c r="C73" s="54" t="n">
        <v>2</v>
      </c>
      <c r="D73" s="54" t="n">
        <v>134</v>
      </c>
      <c r="E73" s="54" t="n">
        <v>0</v>
      </c>
      <c r="F73" s="54" t="n">
        <v>366</v>
      </c>
      <c r="G73" s="54" t="n">
        <v>618</v>
      </c>
    </row>
    <row r="74">
      <c r="A74" s="28" t="s">
        <v>468</v>
      </c>
      <c r="B74" s="54" t="s">
        <v>304</v>
      </c>
      <c r="C74" s="54" t="n">
        <v>0</v>
      </c>
      <c r="D74" s="54" t="n">
        <v>26</v>
      </c>
      <c r="E74" s="54" t="n">
        <v>7</v>
      </c>
      <c r="F74" s="54" t="n">
        <v>397</v>
      </c>
      <c r="G74" s="54" t="n">
        <v>585</v>
      </c>
    </row>
    <row r="75">
      <c r="A75" s="28" t="s">
        <v>468</v>
      </c>
      <c r="B75" s="54" t="s">
        <v>32</v>
      </c>
      <c r="C75" s="54" t="n">
        <v>0</v>
      </c>
      <c r="D75" s="54" t="n">
        <v>26</v>
      </c>
      <c r="E75" s="54" t="n">
        <v>7</v>
      </c>
      <c r="F75" s="54" t="n">
        <v>397</v>
      </c>
      <c r="G75" s="54" t="n">
        <v>585</v>
      </c>
    </row>
    <row r="76">
      <c r="A76" s="53" t="s">
        <v>32</v>
      </c>
      <c r="B76" s="55" t="s">
        <v>222</v>
      </c>
      <c r="C76" s="55" t="n">
        <v>20384</v>
      </c>
      <c r="D76" s="55" t="n">
        <v>21354</v>
      </c>
      <c r="E76" s="55" t="n">
        <v>22482</v>
      </c>
      <c r="F76" s="55" t="n">
        <v>136652</v>
      </c>
      <c r="G76" s="55" t="n">
        <v>244681</v>
      </c>
    </row>
    <row r="77">
      <c r="A77" s="28" t="s">
        <v>223</v>
      </c>
      <c r="B77" s="28"/>
      <c r="C77" s="28"/>
      <c r="D77" s="28"/>
      <c r="E77" s="28"/>
      <c r="F77" s="28"/>
      <c r="G77" s="28"/>
    </row>
    <row r="78">
      <c r="A78" s="28" t="s">
        <v>60</v>
      </c>
      <c r="B78" s="28"/>
      <c r="C78" s="28"/>
      <c r="D78" s="28"/>
      <c r="E78" s="28"/>
      <c r="F78" s="28"/>
      <c r="G78" s="28"/>
    </row>
  </sheetData>
  <sheetProtection sheet="1"/>
  <mergeCells count="29">
    <mergeCell ref="B1:E1"/>
    <mergeCell ref="A11:A13"/>
    <mergeCell ref="A14:A16"/>
    <mergeCell ref="A17:A18"/>
    <mergeCell ref="A19:A23"/>
    <mergeCell ref="A24:A25"/>
    <mergeCell ref="A26:A27"/>
    <mergeCell ref="A28:A29"/>
    <mergeCell ref="A30:A31"/>
    <mergeCell ref="A32:A34"/>
    <mergeCell ref="A35:A40"/>
    <mergeCell ref="A41:A42"/>
    <mergeCell ref="A43:A44"/>
    <mergeCell ref="A45:A46"/>
    <mergeCell ref="A47:A49"/>
    <mergeCell ref="A50:A51"/>
    <mergeCell ref="A52:A53"/>
    <mergeCell ref="A54:A56"/>
    <mergeCell ref="A57:A60"/>
    <mergeCell ref="A61:A62"/>
    <mergeCell ref="A63:A64"/>
    <mergeCell ref="A65:A67"/>
    <mergeCell ref="A68:A69"/>
    <mergeCell ref="A70:A71"/>
    <mergeCell ref="A72:A73"/>
    <mergeCell ref="A74:A75"/>
    <mergeCell ref="A76:A76"/>
    <mergeCell ref="A77:G77"/>
    <mergeCell ref="A78:G78"/>
  </mergeCells>
  <hyperlinks>
    <hyperlink ref="A7" r:id="rId1h"/>
  </hyperlinks>
  <pageMargins left="0.7" right="0.7" top="0.75" bottom="0.75" header="0.3" footer="0.3"/>
  <pageSetup paperSize="9" orientation="portrait"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504</v>
      </c>
    </row>
    <row r="6" ht="15.95" customHeight="1">
      <c r="A6" s="16" t="s">
        <v>27</v>
      </c>
    </row>
    <row r="7" ht="15" customHeight="1">
      <c r="A7" s="9" t="s">
        <v>25</v>
      </c>
    </row>
    <row r="9">
      <c r="A9" s="23"/>
      <c r="B9" s="23"/>
      <c r="C9" s="23"/>
      <c r="D9" s="23"/>
      <c r="E9" s="23"/>
      <c r="F9" s="23"/>
      <c r="G9" s="23"/>
    </row>
    <row r="10">
      <c r="A10" s="56" t="s">
        <v>97</v>
      </c>
      <c r="B10" s="56" t="s">
        <v>296</v>
      </c>
      <c r="C10" s="26" t="s">
        <v>33</v>
      </c>
      <c r="D10" s="26" t="s">
        <v>34</v>
      </c>
      <c r="E10" s="26" t="s">
        <v>45</v>
      </c>
      <c r="F10" s="26" t="s">
        <v>98</v>
      </c>
      <c r="G10" s="26" t="s">
        <v>99</v>
      </c>
    </row>
    <row r="11">
      <c r="A11" s="28" t="s">
        <v>146</v>
      </c>
      <c r="B11" s="56" t="s">
        <v>473</v>
      </c>
      <c r="C11" s="56" t="n">
        <v>878</v>
      </c>
      <c r="D11" s="56" t="n">
        <v>1240</v>
      </c>
      <c r="E11" s="56" t="n">
        <v>0</v>
      </c>
      <c r="F11" s="56" t="n">
        <v>5764</v>
      </c>
      <c r="G11" s="56" t="n">
        <v>8078</v>
      </c>
    </row>
    <row r="12">
      <c r="A12" s="28" t="s">
        <v>146</v>
      </c>
      <c r="B12" s="56" t="s">
        <v>505</v>
      </c>
      <c r="C12" s="56" t="n">
        <v>70</v>
      </c>
      <c r="D12" s="56" t="n">
        <v>125</v>
      </c>
      <c r="E12" s="56" t="n">
        <v>150</v>
      </c>
      <c r="F12" s="56" t="n">
        <v>1012</v>
      </c>
      <c r="G12" s="56" t="n">
        <v>1315</v>
      </c>
    </row>
    <row r="13">
      <c r="A13" s="28" t="s">
        <v>146</v>
      </c>
      <c r="B13" s="56" t="s">
        <v>32</v>
      </c>
      <c r="C13" s="56" t="n">
        <v>948</v>
      </c>
      <c r="D13" s="56" t="n">
        <v>1365</v>
      </c>
      <c r="E13" s="56" t="n">
        <v>150</v>
      </c>
      <c r="F13" s="56" t="n">
        <v>6776</v>
      </c>
      <c r="G13" s="56" t="n">
        <v>9393</v>
      </c>
    </row>
    <row r="14">
      <c r="A14" s="28" t="s">
        <v>142</v>
      </c>
      <c r="B14" s="56" t="s">
        <v>506</v>
      </c>
      <c r="C14" s="56" t="n">
        <v>372</v>
      </c>
      <c r="D14" s="56" t="n">
        <v>385</v>
      </c>
      <c r="E14" s="56" t="n">
        <v>0</v>
      </c>
      <c r="F14" s="56" t="n">
        <v>2294</v>
      </c>
      <c r="G14" s="56" t="n">
        <v>2497</v>
      </c>
    </row>
    <row r="15">
      <c r="A15" s="28" t="s">
        <v>142</v>
      </c>
      <c r="B15" s="56" t="s">
        <v>507</v>
      </c>
      <c r="C15" s="56" t="n">
        <v>186</v>
      </c>
      <c r="D15" s="56" t="n">
        <v>179</v>
      </c>
      <c r="E15" s="56" t="n">
        <v>516</v>
      </c>
      <c r="F15" s="56" t="n">
        <v>1071</v>
      </c>
      <c r="G15" s="56" t="n">
        <v>2539</v>
      </c>
    </row>
    <row r="16">
      <c r="A16" s="28" t="s">
        <v>142</v>
      </c>
      <c r="B16" s="56" t="s">
        <v>508</v>
      </c>
      <c r="C16" s="56" t="n">
        <v>58</v>
      </c>
      <c r="D16" s="56" t="n">
        <v>63</v>
      </c>
      <c r="E16" s="56" t="n">
        <v>120</v>
      </c>
      <c r="F16" s="56" t="n">
        <v>480</v>
      </c>
      <c r="G16" s="56" t="n">
        <v>892</v>
      </c>
    </row>
    <row r="17">
      <c r="A17" s="28" t="s">
        <v>142</v>
      </c>
      <c r="B17" s="56" t="s">
        <v>304</v>
      </c>
      <c r="C17" s="56" t="n">
        <v>12</v>
      </c>
      <c r="D17" s="56" t="n">
        <v>7</v>
      </c>
      <c r="E17" s="56" t="n">
        <v>458</v>
      </c>
      <c r="F17" s="56" t="n">
        <v>29</v>
      </c>
      <c r="G17" s="56" t="n">
        <v>832</v>
      </c>
    </row>
    <row r="18">
      <c r="A18" s="28" t="s">
        <v>142</v>
      </c>
      <c r="B18" s="56" t="s">
        <v>32</v>
      </c>
      <c r="C18" s="56" t="n">
        <v>628</v>
      </c>
      <c r="D18" s="56" t="n">
        <v>634</v>
      </c>
      <c r="E18" s="56" t="n">
        <v>1094</v>
      </c>
      <c r="F18" s="56" t="n">
        <v>3874</v>
      </c>
      <c r="G18" s="56" t="n">
        <v>6760</v>
      </c>
    </row>
    <row r="19">
      <c r="A19" s="28" t="s">
        <v>128</v>
      </c>
      <c r="B19" s="56" t="s">
        <v>509</v>
      </c>
      <c r="C19" s="56" t="n">
        <v>386</v>
      </c>
      <c r="D19" s="56" t="n">
        <v>69</v>
      </c>
      <c r="E19" s="56" t="n">
        <v>160</v>
      </c>
      <c r="F19" s="56" t="n">
        <v>883</v>
      </c>
      <c r="G19" s="56" t="n">
        <v>1558</v>
      </c>
    </row>
    <row r="20">
      <c r="A20" s="28" t="s">
        <v>128</v>
      </c>
      <c r="B20" s="56" t="s">
        <v>32</v>
      </c>
      <c r="C20" s="56" t="n">
        <v>386</v>
      </c>
      <c r="D20" s="56" t="n">
        <v>69</v>
      </c>
      <c r="E20" s="56" t="n">
        <v>160</v>
      </c>
      <c r="F20" s="56" t="n">
        <v>883</v>
      </c>
      <c r="G20" s="56" t="n">
        <v>1558</v>
      </c>
    </row>
    <row r="21">
      <c r="A21" s="28" t="s">
        <v>182</v>
      </c>
      <c r="B21" s="56" t="s">
        <v>510</v>
      </c>
      <c r="C21" s="56" t="n">
        <v>292</v>
      </c>
      <c r="D21" s="56" t="n">
        <v>176</v>
      </c>
      <c r="E21" s="56" t="n">
        <v>92</v>
      </c>
      <c r="F21" s="56" t="n">
        <v>1629</v>
      </c>
      <c r="G21" s="56" t="n">
        <v>2819</v>
      </c>
    </row>
    <row r="22">
      <c r="A22" s="28" t="s">
        <v>182</v>
      </c>
      <c r="B22" s="56" t="s">
        <v>304</v>
      </c>
      <c r="C22" s="56" t="n">
        <v>9</v>
      </c>
      <c r="D22" s="56" t="n">
        <v>14</v>
      </c>
      <c r="E22" s="56" t="n">
        <v>20</v>
      </c>
      <c r="F22" s="56" t="n">
        <v>74</v>
      </c>
      <c r="G22" s="56" t="n">
        <v>84</v>
      </c>
    </row>
    <row r="23">
      <c r="A23" s="28" t="s">
        <v>182</v>
      </c>
      <c r="B23" s="56" t="s">
        <v>32</v>
      </c>
      <c r="C23" s="56" t="n">
        <v>301</v>
      </c>
      <c r="D23" s="56" t="n">
        <v>190</v>
      </c>
      <c r="E23" s="56" t="n">
        <v>112</v>
      </c>
      <c r="F23" s="56" t="n">
        <v>1703</v>
      </c>
      <c r="G23" s="56" t="n">
        <v>2903</v>
      </c>
    </row>
    <row r="24">
      <c r="A24" s="28" t="s">
        <v>134</v>
      </c>
      <c r="B24" s="56" t="s">
        <v>511</v>
      </c>
      <c r="C24" s="56" t="n">
        <v>243</v>
      </c>
      <c r="D24" s="56" t="n">
        <v>435</v>
      </c>
      <c r="E24" s="56" t="n">
        <v>178</v>
      </c>
      <c r="F24" s="56" t="n">
        <v>1913</v>
      </c>
      <c r="G24" s="56" t="n">
        <v>3012</v>
      </c>
    </row>
    <row r="25">
      <c r="A25" s="28" t="s">
        <v>134</v>
      </c>
      <c r="B25" s="56" t="s">
        <v>304</v>
      </c>
      <c r="C25" s="56" t="n">
        <v>0</v>
      </c>
      <c r="D25" s="56" t="n">
        <v>0</v>
      </c>
      <c r="E25" s="56" t="n">
        <v>0</v>
      </c>
      <c r="F25" s="56" t="n">
        <v>24</v>
      </c>
      <c r="G25" s="56" t="n">
        <v>26</v>
      </c>
    </row>
    <row r="26">
      <c r="A26" s="28" t="s">
        <v>134</v>
      </c>
      <c r="B26" s="56" t="s">
        <v>32</v>
      </c>
      <c r="C26" s="56" t="n">
        <v>243</v>
      </c>
      <c r="D26" s="56" t="n">
        <v>435</v>
      </c>
      <c r="E26" s="56" t="n">
        <v>178</v>
      </c>
      <c r="F26" s="56" t="n">
        <v>1937</v>
      </c>
      <c r="G26" s="56" t="n">
        <v>3038</v>
      </c>
    </row>
    <row r="27">
      <c r="A27" s="28" t="s">
        <v>203</v>
      </c>
      <c r="B27" s="56" t="s">
        <v>492</v>
      </c>
      <c r="C27" s="56" t="n">
        <v>227</v>
      </c>
      <c r="D27" s="56" t="n">
        <v>216</v>
      </c>
      <c r="E27" s="56" t="n">
        <v>210</v>
      </c>
      <c r="F27" s="56" t="n">
        <v>1016</v>
      </c>
      <c r="G27" s="56" t="n">
        <v>1872</v>
      </c>
    </row>
    <row r="28">
      <c r="A28" s="28" t="s">
        <v>203</v>
      </c>
      <c r="B28" s="56" t="s">
        <v>32</v>
      </c>
      <c r="C28" s="56" t="n">
        <v>227</v>
      </c>
      <c r="D28" s="56" t="n">
        <v>216</v>
      </c>
      <c r="E28" s="56" t="n">
        <v>210</v>
      </c>
      <c r="F28" s="56" t="n">
        <v>1016</v>
      </c>
      <c r="G28" s="56" t="n">
        <v>1872</v>
      </c>
    </row>
    <row r="29">
      <c r="A29" s="28" t="s">
        <v>233</v>
      </c>
      <c r="B29" s="56" t="s">
        <v>512</v>
      </c>
      <c r="C29" s="56" t="n">
        <v>138</v>
      </c>
      <c r="D29" s="56" t="n">
        <v>109</v>
      </c>
      <c r="E29" s="56" t="n">
        <v>143</v>
      </c>
      <c r="F29" s="56" t="n">
        <v>719</v>
      </c>
      <c r="G29" s="56" t="n">
        <v>1983</v>
      </c>
    </row>
    <row r="30">
      <c r="A30" s="28" t="s">
        <v>233</v>
      </c>
      <c r="B30" s="56" t="s">
        <v>513</v>
      </c>
      <c r="C30" s="56" t="n">
        <v>45</v>
      </c>
      <c r="D30" s="56" t="n">
        <v>55</v>
      </c>
      <c r="E30" s="56" t="n">
        <v>4</v>
      </c>
      <c r="F30" s="56" t="n">
        <v>220</v>
      </c>
      <c r="G30" s="56" t="n">
        <v>406</v>
      </c>
    </row>
    <row r="31">
      <c r="A31" s="28" t="s">
        <v>233</v>
      </c>
      <c r="B31" s="56" t="s">
        <v>304</v>
      </c>
      <c r="C31" s="56" t="n">
        <v>1</v>
      </c>
      <c r="D31" s="56" t="n">
        <v>2</v>
      </c>
      <c r="E31" s="56" t="n">
        <v>1</v>
      </c>
      <c r="F31" s="56" t="n">
        <v>11</v>
      </c>
      <c r="G31" s="56" t="n">
        <v>13</v>
      </c>
    </row>
    <row r="32">
      <c r="A32" s="28" t="s">
        <v>233</v>
      </c>
      <c r="B32" s="56" t="s">
        <v>32</v>
      </c>
      <c r="C32" s="56" t="n">
        <v>184</v>
      </c>
      <c r="D32" s="56" t="n">
        <v>166</v>
      </c>
      <c r="E32" s="56" t="n">
        <v>148</v>
      </c>
      <c r="F32" s="56" t="n">
        <v>950</v>
      </c>
      <c r="G32" s="56" t="n">
        <v>2402</v>
      </c>
    </row>
    <row r="33">
      <c r="A33" s="28" t="s">
        <v>234</v>
      </c>
      <c r="B33" s="56" t="s">
        <v>514</v>
      </c>
      <c r="C33" s="56" t="n">
        <v>178</v>
      </c>
      <c r="D33" s="56" t="n">
        <v>263</v>
      </c>
      <c r="E33" s="56" t="n">
        <v>228</v>
      </c>
      <c r="F33" s="56" t="n">
        <v>1488</v>
      </c>
      <c r="G33" s="56" t="n">
        <v>2592</v>
      </c>
    </row>
    <row r="34">
      <c r="A34" s="28" t="s">
        <v>234</v>
      </c>
      <c r="B34" s="56" t="s">
        <v>32</v>
      </c>
      <c r="C34" s="56" t="n">
        <v>178</v>
      </c>
      <c r="D34" s="56" t="n">
        <v>263</v>
      </c>
      <c r="E34" s="56" t="n">
        <v>228</v>
      </c>
      <c r="F34" s="56" t="n">
        <v>1488</v>
      </c>
      <c r="G34" s="56" t="n">
        <v>2592</v>
      </c>
    </row>
    <row r="35">
      <c r="A35" s="28" t="s">
        <v>235</v>
      </c>
      <c r="B35" s="56" t="s">
        <v>515</v>
      </c>
      <c r="C35" s="56" t="n">
        <v>130</v>
      </c>
      <c r="D35" s="56" t="n">
        <v>46</v>
      </c>
      <c r="E35" s="56" t="n">
        <v>0</v>
      </c>
      <c r="F35" s="56" t="n">
        <v>530</v>
      </c>
      <c r="G35" s="56" t="n">
        <v>688</v>
      </c>
    </row>
    <row r="36">
      <c r="A36" s="28" t="s">
        <v>235</v>
      </c>
      <c r="B36" s="56" t="s">
        <v>304</v>
      </c>
      <c r="C36" s="56" t="n">
        <v>5</v>
      </c>
      <c r="D36" s="56" t="n">
        <v>33</v>
      </c>
      <c r="E36" s="56" t="n">
        <v>0</v>
      </c>
      <c r="F36" s="56" t="n">
        <v>99</v>
      </c>
      <c r="G36" s="56" t="n">
        <v>127</v>
      </c>
    </row>
    <row r="37">
      <c r="A37" s="28" t="s">
        <v>235</v>
      </c>
      <c r="B37" s="56" t="s">
        <v>32</v>
      </c>
      <c r="C37" s="56" t="n">
        <v>135</v>
      </c>
      <c r="D37" s="56" t="n">
        <v>79</v>
      </c>
      <c r="E37" s="56" t="n">
        <v>0</v>
      </c>
      <c r="F37" s="56" t="n">
        <v>629</v>
      </c>
      <c r="G37" s="56" t="n">
        <v>815</v>
      </c>
    </row>
    <row r="38">
      <c r="A38" s="28" t="s">
        <v>236</v>
      </c>
      <c r="B38" s="56" t="s">
        <v>516</v>
      </c>
      <c r="C38" s="56" t="n">
        <v>114</v>
      </c>
      <c r="D38" s="56" t="n">
        <v>0</v>
      </c>
      <c r="E38" s="56" t="n">
        <v>438</v>
      </c>
      <c r="F38" s="56" t="n">
        <v>117</v>
      </c>
      <c r="G38" s="56" t="n">
        <v>2639</v>
      </c>
    </row>
    <row r="39">
      <c r="A39" s="28" t="s">
        <v>236</v>
      </c>
      <c r="B39" s="56" t="s">
        <v>32</v>
      </c>
      <c r="C39" s="56" t="n">
        <v>114</v>
      </c>
      <c r="D39" s="56" t="n">
        <v>0</v>
      </c>
      <c r="E39" s="56" t="n">
        <v>438</v>
      </c>
      <c r="F39" s="56" t="n">
        <v>117</v>
      </c>
      <c r="G39" s="56" t="n">
        <v>2639</v>
      </c>
    </row>
    <row r="40">
      <c r="A40" s="28" t="s">
        <v>101</v>
      </c>
      <c r="B40" s="56" t="s">
        <v>517</v>
      </c>
      <c r="C40" s="56" t="n">
        <v>112</v>
      </c>
      <c r="D40" s="56" t="n">
        <v>105</v>
      </c>
      <c r="E40" s="56" t="n">
        <v>110</v>
      </c>
      <c r="F40" s="56" t="n">
        <v>881</v>
      </c>
      <c r="G40" s="56" t="n">
        <v>1695</v>
      </c>
    </row>
    <row r="41">
      <c r="A41" s="28" t="s">
        <v>101</v>
      </c>
      <c r="B41" s="56" t="s">
        <v>304</v>
      </c>
      <c r="C41" s="56" t="n">
        <v>0</v>
      </c>
      <c r="D41" s="56" t="n">
        <v>0</v>
      </c>
      <c r="E41" s="56" t="n">
        <v>1801</v>
      </c>
      <c r="F41" s="56" t="n">
        <v>0</v>
      </c>
      <c r="G41" s="56" t="n">
        <v>2868</v>
      </c>
    </row>
    <row r="42">
      <c r="A42" s="28" t="s">
        <v>101</v>
      </c>
      <c r="B42" s="56" t="s">
        <v>32</v>
      </c>
      <c r="C42" s="56" t="n">
        <v>112</v>
      </c>
      <c r="D42" s="56" t="n">
        <v>105</v>
      </c>
      <c r="E42" s="56" t="n">
        <v>1911</v>
      </c>
      <c r="F42" s="56" t="n">
        <v>881</v>
      </c>
      <c r="G42" s="56" t="n">
        <v>4563</v>
      </c>
    </row>
    <row r="43">
      <c r="A43" s="28" t="s">
        <v>176</v>
      </c>
      <c r="B43" s="56" t="s">
        <v>518</v>
      </c>
      <c r="C43" s="56" t="n">
        <v>98</v>
      </c>
      <c r="D43" s="56" t="n">
        <v>117</v>
      </c>
      <c r="E43" s="56" t="n">
        <v>0</v>
      </c>
      <c r="F43" s="56" t="n">
        <v>275</v>
      </c>
      <c r="G43" s="56" t="n">
        <v>275</v>
      </c>
    </row>
    <row r="44">
      <c r="A44" s="28" t="s">
        <v>176</v>
      </c>
      <c r="B44" s="56" t="s">
        <v>32</v>
      </c>
      <c r="C44" s="56" t="n">
        <v>98</v>
      </c>
      <c r="D44" s="56" t="n">
        <v>117</v>
      </c>
      <c r="E44" s="56" t="n">
        <v>0</v>
      </c>
      <c r="F44" s="56" t="n">
        <v>275</v>
      </c>
      <c r="G44" s="56" t="n">
        <v>275</v>
      </c>
    </row>
    <row r="45">
      <c r="A45" s="28" t="s">
        <v>237</v>
      </c>
      <c r="B45" s="56" t="s">
        <v>519</v>
      </c>
      <c r="C45" s="56" t="n">
        <v>84</v>
      </c>
      <c r="D45" s="56" t="n">
        <v>174</v>
      </c>
      <c r="E45" s="56" t="n">
        <v>51</v>
      </c>
      <c r="F45" s="56" t="n">
        <v>663</v>
      </c>
      <c r="G45" s="56" t="n">
        <v>1102</v>
      </c>
    </row>
    <row r="46">
      <c r="A46" s="28" t="s">
        <v>237</v>
      </c>
      <c r="B46" s="56" t="s">
        <v>32</v>
      </c>
      <c r="C46" s="56" t="n">
        <v>84</v>
      </c>
      <c r="D46" s="56" t="n">
        <v>174</v>
      </c>
      <c r="E46" s="56" t="n">
        <v>51</v>
      </c>
      <c r="F46" s="56" t="n">
        <v>663</v>
      </c>
      <c r="G46" s="56" t="n">
        <v>1102</v>
      </c>
    </row>
    <row r="47">
      <c r="A47" s="28" t="s">
        <v>238</v>
      </c>
      <c r="B47" s="56" t="s">
        <v>520</v>
      </c>
      <c r="C47" s="56" t="n">
        <v>72</v>
      </c>
      <c r="D47" s="56" t="n">
        <v>82</v>
      </c>
      <c r="E47" s="56" t="n">
        <v>40</v>
      </c>
      <c r="F47" s="56" t="n">
        <v>401</v>
      </c>
      <c r="G47" s="56" t="n">
        <v>715</v>
      </c>
    </row>
    <row r="48">
      <c r="A48" s="28" t="s">
        <v>238</v>
      </c>
      <c r="B48" s="56" t="s">
        <v>32</v>
      </c>
      <c r="C48" s="56" t="n">
        <v>72</v>
      </c>
      <c r="D48" s="56" t="n">
        <v>82</v>
      </c>
      <c r="E48" s="56" t="n">
        <v>40</v>
      </c>
      <c r="F48" s="56" t="n">
        <v>401</v>
      </c>
      <c r="G48" s="56" t="n">
        <v>715</v>
      </c>
    </row>
    <row r="49">
      <c r="A49" s="28" t="s">
        <v>229</v>
      </c>
      <c r="B49" s="56" t="s">
        <v>521</v>
      </c>
      <c r="C49" s="56" t="n">
        <v>60</v>
      </c>
      <c r="D49" s="56" t="n">
        <v>224</v>
      </c>
      <c r="E49" s="56" t="n">
        <v>137</v>
      </c>
      <c r="F49" s="56" t="n">
        <v>944</v>
      </c>
      <c r="G49" s="56" t="n">
        <v>1835</v>
      </c>
    </row>
    <row r="50">
      <c r="A50" s="28" t="s">
        <v>229</v>
      </c>
      <c r="B50" s="56" t="s">
        <v>32</v>
      </c>
      <c r="C50" s="56" t="n">
        <v>60</v>
      </c>
      <c r="D50" s="56" t="n">
        <v>224</v>
      </c>
      <c r="E50" s="56" t="n">
        <v>137</v>
      </c>
      <c r="F50" s="56" t="n">
        <v>944</v>
      </c>
      <c r="G50" s="56" t="n">
        <v>1835</v>
      </c>
    </row>
    <row r="51">
      <c r="A51" s="28" t="s">
        <v>227</v>
      </c>
      <c r="B51" s="56" t="s">
        <v>522</v>
      </c>
      <c r="C51" s="56" t="n">
        <v>34</v>
      </c>
      <c r="D51" s="56" t="n">
        <v>24</v>
      </c>
      <c r="E51" s="56" t="n">
        <v>2</v>
      </c>
      <c r="F51" s="56" t="n">
        <v>118</v>
      </c>
      <c r="G51" s="56" t="n">
        <v>121</v>
      </c>
    </row>
    <row r="52">
      <c r="A52" s="28" t="s">
        <v>227</v>
      </c>
      <c r="B52" s="56" t="s">
        <v>304</v>
      </c>
      <c r="C52" s="56" t="n">
        <v>1</v>
      </c>
      <c r="D52" s="56" t="n">
        <v>21</v>
      </c>
      <c r="E52" s="56" t="n">
        <v>0</v>
      </c>
      <c r="F52" s="56" t="n">
        <v>102</v>
      </c>
      <c r="G52" s="56" t="n">
        <v>131</v>
      </c>
    </row>
    <row r="53">
      <c r="A53" s="28" t="s">
        <v>227</v>
      </c>
      <c r="B53" s="56" t="s">
        <v>32</v>
      </c>
      <c r="C53" s="56" t="n">
        <v>35</v>
      </c>
      <c r="D53" s="56" t="n">
        <v>45</v>
      </c>
      <c r="E53" s="56" t="n">
        <v>2</v>
      </c>
      <c r="F53" s="56" t="n">
        <v>220</v>
      </c>
      <c r="G53" s="56" t="n">
        <v>252</v>
      </c>
    </row>
    <row r="54">
      <c r="A54" s="28" t="s">
        <v>239</v>
      </c>
      <c r="B54" s="56" t="s">
        <v>523</v>
      </c>
      <c r="C54" s="56" t="n">
        <v>21</v>
      </c>
      <c r="D54" s="56" t="n">
        <v>0</v>
      </c>
      <c r="E54" s="56" t="n">
        <v>0</v>
      </c>
      <c r="F54" s="56" t="n">
        <v>21</v>
      </c>
      <c r="G54" s="56" t="n">
        <v>21</v>
      </c>
    </row>
    <row r="55">
      <c r="A55" s="28" t="s">
        <v>239</v>
      </c>
      <c r="B55" s="56" t="s">
        <v>32</v>
      </c>
      <c r="C55" s="56" t="n">
        <v>21</v>
      </c>
      <c r="D55" s="56" t="n">
        <v>0</v>
      </c>
      <c r="E55" s="56" t="n">
        <v>0</v>
      </c>
      <c r="F55" s="56" t="n">
        <v>21</v>
      </c>
      <c r="G55" s="56" t="n">
        <v>21</v>
      </c>
    </row>
    <row r="56">
      <c r="A56" s="28" t="s">
        <v>109</v>
      </c>
      <c r="B56" s="56" t="s">
        <v>524</v>
      </c>
      <c r="C56" s="56" t="n">
        <v>7</v>
      </c>
      <c r="D56" s="56" t="n">
        <v>13</v>
      </c>
      <c r="E56" s="56" t="n">
        <v>0</v>
      </c>
      <c r="F56" s="56" t="n">
        <v>52</v>
      </c>
      <c r="G56" s="56" t="n">
        <v>61</v>
      </c>
    </row>
    <row r="57">
      <c r="A57" s="28" t="s">
        <v>109</v>
      </c>
      <c r="B57" s="56" t="s">
        <v>525</v>
      </c>
      <c r="C57" s="56" t="n">
        <v>1</v>
      </c>
      <c r="D57" s="56" t="n">
        <v>0</v>
      </c>
      <c r="E57" s="56" t="n">
        <v>0</v>
      </c>
      <c r="F57" s="56" t="n">
        <v>5</v>
      </c>
      <c r="G57" s="56" t="n">
        <v>5</v>
      </c>
    </row>
    <row r="58">
      <c r="A58" s="28" t="s">
        <v>109</v>
      </c>
      <c r="B58" s="56" t="s">
        <v>304</v>
      </c>
      <c r="C58" s="56" t="n">
        <v>0</v>
      </c>
      <c r="D58" s="56" t="n">
        <v>3</v>
      </c>
      <c r="E58" s="56" t="n">
        <v>0</v>
      </c>
      <c r="F58" s="56" t="n">
        <v>7</v>
      </c>
      <c r="G58" s="56" t="n">
        <v>7</v>
      </c>
    </row>
    <row r="59">
      <c r="A59" s="28" t="s">
        <v>109</v>
      </c>
      <c r="B59" s="56" t="s">
        <v>32</v>
      </c>
      <c r="C59" s="56" t="n">
        <v>8</v>
      </c>
      <c r="D59" s="56" t="n">
        <v>16</v>
      </c>
      <c r="E59" s="56" t="n">
        <v>0</v>
      </c>
      <c r="F59" s="56" t="n">
        <v>64</v>
      </c>
      <c r="G59" s="56" t="n">
        <v>73</v>
      </c>
    </row>
    <row r="60">
      <c r="A60" s="28" t="s">
        <v>468</v>
      </c>
      <c r="B60" s="56" t="s">
        <v>304</v>
      </c>
      <c r="C60" s="56" t="n">
        <v>3</v>
      </c>
      <c r="D60" s="56" t="n">
        <v>12</v>
      </c>
      <c r="E60" s="56" t="n">
        <v>0</v>
      </c>
      <c r="F60" s="56" t="n">
        <v>101</v>
      </c>
      <c r="G60" s="56" t="n">
        <v>110</v>
      </c>
    </row>
    <row r="61">
      <c r="A61" s="28" t="s">
        <v>468</v>
      </c>
      <c r="B61" s="56" t="s">
        <v>32</v>
      </c>
      <c r="C61" s="56" t="n">
        <v>3</v>
      </c>
      <c r="D61" s="56" t="n">
        <v>12</v>
      </c>
      <c r="E61" s="56" t="n">
        <v>0</v>
      </c>
      <c r="F61" s="56" t="n">
        <v>101</v>
      </c>
      <c r="G61" s="56" t="n">
        <v>110</v>
      </c>
    </row>
    <row r="62">
      <c r="A62" s="53" t="s">
        <v>32</v>
      </c>
      <c r="B62" s="57" t="s">
        <v>222</v>
      </c>
      <c r="C62" s="57" t="n">
        <v>3837</v>
      </c>
      <c r="D62" s="57" t="n">
        <v>4192</v>
      </c>
      <c r="E62" s="57" t="n">
        <v>4859</v>
      </c>
      <c r="F62" s="57" t="n">
        <v>22943</v>
      </c>
      <c r="G62" s="57" t="n">
        <v>42918</v>
      </c>
    </row>
    <row r="63">
      <c r="A63" s="28" t="s">
        <v>223</v>
      </c>
      <c r="B63" s="28"/>
      <c r="C63" s="28"/>
      <c r="D63" s="28"/>
      <c r="E63" s="28"/>
      <c r="F63" s="28"/>
      <c r="G63" s="28"/>
    </row>
    <row r="64">
      <c r="A64" s="28" t="s">
        <v>60</v>
      </c>
      <c r="B64" s="28"/>
      <c r="C64" s="28"/>
      <c r="D64" s="28"/>
      <c r="E64" s="28"/>
      <c r="F64" s="28"/>
      <c r="G64" s="28"/>
    </row>
  </sheetData>
  <sheetProtection sheet="1"/>
  <mergeCells count="23">
    <mergeCell ref="B1:E1"/>
    <mergeCell ref="A11:A13"/>
    <mergeCell ref="A14:A18"/>
    <mergeCell ref="A19:A20"/>
    <mergeCell ref="A21:A23"/>
    <mergeCell ref="A24:A26"/>
    <mergeCell ref="A27:A28"/>
    <mergeCell ref="A29:A32"/>
    <mergeCell ref="A33:A34"/>
    <mergeCell ref="A35:A37"/>
    <mergeCell ref="A38:A39"/>
    <mergeCell ref="A40:A42"/>
    <mergeCell ref="A43:A44"/>
    <mergeCell ref="A45:A46"/>
    <mergeCell ref="A47:A48"/>
    <mergeCell ref="A49:A50"/>
    <mergeCell ref="A51:A53"/>
    <mergeCell ref="A54:A55"/>
    <mergeCell ref="A56:A59"/>
    <mergeCell ref="A60:A61"/>
    <mergeCell ref="A62:A62"/>
    <mergeCell ref="A63:G63"/>
    <mergeCell ref="A64:G64"/>
  </mergeCells>
  <hyperlinks>
    <hyperlink ref="A7" r:id="rId1h"/>
  </hyperlinks>
  <pageMargins left="0.7" right="0.7" top="0.75" bottom="0.75" header="0.3" footer="0.3"/>
  <pageSetup paperSize="9" orientation="portrait"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527</v>
      </c>
    </row>
    <row r="6" ht="15.95" customHeight="1">
      <c r="A6" s="16" t="s">
        <v>27</v>
      </c>
    </row>
    <row r="7" ht="15" customHeight="1">
      <c r="A7" s="9" t="s">
        <v>25</v>
      </c>
    </row>
    <row r="9">
      <c r="A9" s="23"/>
      <c r="B9" s="23"/>
      <c r="C9" s="23"/>
      <c r="D9" s="23"/>
      <c r="E9" s="23"/>
      <c r="F9" s="23"/>
      <c r="G9" s="23"/>
    </row>
    <row r="10">
      <c r="A10" s="58" t="s">
        <v>97</v>
      </c>
      <c r="B10" s="58" t="s">
        <v>296</v>
      </c>
      <c r="C10" s="26" t="s">
        <v>33</v>
      </c>
      <c r="D10" s="26" t="s">
        <v>34</v>
      </c>
      <c r="E10" s="26" t="s">
        <v>45</v>
      </c>
      <c r="F10" s="26" t="s">
        <v>98</v>
      </c>
      <c r="G10" s="26" t="s">
        <v>99</v>
      </c>
    </row>
    <row r="11">
      <c r="A11" s="28" t="s">
        <v>158</v>
      </c>
      <c r="B11" s="58" t="s">
        <v>528</v>
      </c>
      <c r="C11" s="58" t="n">
        <v>137</v>
      </c>
      <c r="D11" s="58" t="n">
        <v>120</v>
      </c>
      <c r="E11" s="58" t="n">
        <v>92</v>
      </c>
      <c r="F11" s="58" t="n">
        <v>675</v>
      </c>
      <c r="G11" s="58" t="n">
        <v>1062</v>
      </c>
    </row>
    <row r="12">
      <c r="A12" s="28" t="s">
        <v>158</v>
      </c>
      <c r="B12" s="58" t="s">
        <v>529</v>
      </c>
      <c r="C12" s="58" t="n">
        <v>64</v>
      </c>
      <c r="D12" s="58" t="n">
        <v>114</v>
      </c>
      <c r="E12" s="58" t="n">
        <v>102</v>
      </c>
      <c r="F12" s="58" t="n">
        <v>488</v>
      </c>
      <c r="G12" s="58" t="n">
        <v>947</v>
      </c>
    </row>
    <row r="13">
      <c r="A13" s="28" t="s">
        <v>158</v>
      </c>
      <c r="B13" s="58" t="s">
        <v>530</v>
      </c>
      <c r="C13" s="58" t="n">
        <v>38</v>
      </c>
      <c r="D13" s="58" t="n">
        <v>58</v>
      </c>
      <c r="E13" s="58" t="n">
        <v>29</v>
      </c>
      <c r="F13" s="58" t="n">
        <v>313</v>
      </c>
      <c r="G13" s="58" t="n">
        <v>536</v>
      </c>
    </row>
    <row r="14">
      <c r="A14" s="28" t="s">
        <v>158</v>
      </c>
      <c r="B14" s="58" t="s">
        <v>304</v>
      </c>
      <c r="C14" s="58" t="n">
        <v>4</v>
      </c>
      <c r="D14" s="58" t="n">
        <v>17</v>
      </c>
      <c r="E14" s="58" t="n">
        <v>5</v>
      </c>
      <c r="F14" s="58" t="n">
        <v>42</v>
      </c>
      <c r="G14" s="58" t="n">
        <v>61</v>
      </c>
    </row>
    <row r="15">
      <c r="A15" s="28" t="s">
        <v>158</v>
      </c>
      <c r="B15" s="58" t="s">
        <v>32</v>
      </c>
      <c r="C15" s="58" t="n">
        <v>243</v>
      </c>
      <c r="D15" s="58" t="n">
        <v>309</v>
      </c>
      <c r="E15" s="58" t="n">
        <v>228</v>
      </c>
      <c r="F15" s="58" t="n">
        <v>1518</v>
      </c>
      <c r="G15" s="58" t="n">
        <v>2606</v>
      </c>
    </row>
    <row r="16">
      <c r="A16" s="28" t="s">
        <v>142</v>
      </c>
      <c r="B16" s="58" t="s">
        <v>531</v>
      </c>
      <c r="C16" s="58" t="n">
        <v>182</v>
      </c>
      <c r="D16" s="58" t="n">
        <v>159</v>
      </c>
      <c r="E16" s="58" t="n">
        <v>29</v>
      </c>
      <c r="F16" s="58" t="n">
        <v>1285</v>
      </c>
      <c r="G16" s="58" t="n">
        <v>1849</v>
      </c>
    </row>
    <row r="17">
      <c r="A17" s="28" t="s">
        <v>142</v>
      </c>
      <c r="B17" s="58" t="s">
        <v>532</v>
      </c>
      <c r="C17" s="58" t="n">
        <v>26</v>
      </c>
      <c r="D17" s="58" t="n">
        <v>13</v>
      </c>
      <c r="E17" s="58" t="n">
        <v>16</v>
      </c>
      <c r="F17" s="58" t="n">
        <v>261</v>
      </c>
      <c r="G17" s="58" t="n">
        <v>432</v>
      </c>
    </row>
    <row r="18">
      <c r="A18" s="28" t="s">
        <v>142</v>
      </c>
      <c r="B18" s="58" t="s">
        <v>533</v>
      </c>
      <c r="C18" s="58" t="n">
        <v>25</v>
      </c>
      <c r="D18" s="58" t="n">
        <v>21</v>
      </c>
      <c r="E18" s="58" t="n">
        <v>0</v>
      </c>
      <c r="F18" s="58" t="n">
        <v>268</v>
      </c>
      <c r="G18" s="58" t="n">
        <v>312</v>
      </c>
    </row>
    <row r="19">
      <c r="A19" s="28" t="s">
        <v>142</v>
      </c>
      <c r="B19" s="58" t="s">
        <v>304</v>
      </c>
      <c r="C19" s="58" t="n">
        <v>0</v>
      </c>
      <c r="D19" s="58" t="n">
        <v>0</v>
      </c>
      <c r="E19" s="58" t="n">
        <v>138</v>
      </c>
      <c r="F19" s="58" t="n">
        <v>0</v>
      </c>
      <c r="G19" s="58" t="n">
        <v>521</v>
      </c>
    </row>
    <row r="20">
      <c r="A20" s="28" t="s">
        <v>142</v>
      </c>
      <c r="B20" s="58" t="s">
        <v>32</v>
      </c>
      <c r="C20" s="58" t="n">
        <v>233</v>
      </c>
      <c r="D20" s="58" t="n">
        <v>193</v>
      </c>
      <c r="E20" s="58" t="n">
        <v>183</v>
      </c>
      <c r="F20" s="58" t="n">
        <v>1814</v>
      </c>
      <c r="G20" s="58" t="n">
        <v>3114</v>
      </c>
    </row>
    <row r="21">
      <c r="A21" s="28" t="s">
        <v>243</v>
      </c>
      <c r="B21" s="58" t="s">
        <v>534</v>
      </c>
      <c r="C21" s="58" t="n">
        <v>173</v>
      </c>
      <c r="D21" s="58" t="n">
        <v>157</v>
      </c>
      <c r="E21" s="58" t="n">
        <v>6</v>
      </c>
      <c r="F21" s="58" t="n">
        <v>930</v>
      </c>
      <c r="G21" s="58" t="n">
        <v>1096</v>
      </c>
    </row>
    <row r="22">
      <c r="A22" s="28" t="s">
        <v>243</v>
      </c>
      <c r="B22" s="58" t="s">
        <v>535</v>
      </c>
      <c r="C22" s="58" t="n">
        <v>36</v>
      </c>
      <c r="D22" s="58" t="n">
        <v>19</v>
      </c>
      <c r="E22" s="58" t="n">
        <v>10</v>
      </c>
      <c r="F22" s="58" t="n">
        <v>146</v>
      </c>
      <c r="G22" s="58" t="n">
        <v>195</v>
      </c>
    </row>
    <row r="23">
      <c r="A23" s="28" t="s">
        <v>243</v>
      </c>
      <c r="B23" s="58" t="s">
        <v>304</v>
      </c>
      <c r="C23" s="58" t="n">
        <v>1</v>
      </c>
      <c r="D23" s="58" t="n">
        <v>2</v>
      </c>
      <c r="E23" s="58" t="n">
        <v>257</v>
      </c>
      <c r="F23" s="58" t="n">
        <v>132</v>
      </c>
      <c r="G23" s="58" t="n">
        <v>1191</v>
      </c>
    </row>
    <row r="24">
      <c r="A24" s="28" t="s">
        <v>243</v>
      </c>
      <c r="B24" s="58" t="s">
        <v>32</v>
      </c>
      <c r="C24" s="58" t="n">
        <v>210</v>
      </c>
      <c r="D24" s="58" t="n">
        <v>178</v>
      </c>
      <c r="E24" s="58" t="n">
        <v>273</v>
      </c>
      <c r="F24" s="58" t="n">
        <v>1208</v>
      </c>
      <c r="G24" s="58" t="n">
        <v>2482</v>
      </c>
    </row>
    <row r="25">
      <c r="A25" s="28" t="s">
        <v>236</v>
      </c>
      <c r="B25" s="58" t="s">
        <v>536</v>
      </c>
      <c r="C25" s="58" t="n">
        <v>59</v>
      </c>
      <c r="D25" s="58" t="n">
        <v>58</v>
      </c>
      <c r="E25" s="58" t="n">
        <v>63</v>
      </c>
      <c r="F25" s="58" t="n">
        <v>322</v>
      </c>
      <c r="G25" s="58" t="n">
        <v>508</v>
      </c>
    </row>
    <row r="26">
      <c r="A26" s="28" t="s">
        <v>236</v>
      </c>
      <c r="B26" s="58" t="s">
        <v>537</v>
      </c>
      <c r="C26" s="58" t="n">
        <v>32</v>
      </c>
      <c r="D26" s="58" t="n">
        <v>22</v>
      </c>
      <c r="E26" s="58" t="n">
        <v>14</v>
      </c>
      <c r="F26" s="58" t="n">
        <v>101</v>
      </c>
      <c r="G26" s="58" t="n">
        <v>165</v>
      </c>
    </row>
    <row r="27">
      <c r="A27" s="28" t="s">
        <v>236</v>
      </c>
      <c r="B27" s="58" t="s">
        <v>538</v>
      </c>
      <c r="C27" s="58" t="n">
        <v>26</v>
      </c>
      <c r="D27" s="58" t="n">
        <v>19</v>
      </c>
      <c r="E27" s="58" t="n">
        <v>16</v>
      </c>
      <c r="F27" s="58" t="n">
        <v>106</v>
      </c>
      <c r="G27" s="58" t="n">
        <v>145</v>
      </c>
    </row>
    <row r="28">
      <c r="A28" s="28" t="s">
        <v>236</v>
      </c>
      <c r="B28" s="58" t="s">
        <v>539</v>
      </c>
      <c r="C28" s="58" t="n">
        <v>15</v>
      </c>
      <c r="D28" s="58" t="n">
        <v>6</v>
      </c>
      <c r="E28" s="58" t="n">
        <v>5</v>
      </c>
      <c r="F28" s="58" t="n">
        <v>40</v>
      </c>
      <c r="G28" s="58" t="n">
        <v>92</v>
      </c>
    </row>
    <row r="29">
      <c r="A29" s="28" t="s">
        <v>236</v>
      </c>
      <c r="B29" s="58" t="s">
        <v>304</v>
      </c>
      <c r="C29" s="58" t="n">
        <v>4</v>
      </c>
      <c r="D29" s="58" t="n">
        <v>11</v>
      </c>
      <c r="E29" s="58" t="n">
        <v>9</v>
      </c>
      <c r="F29" s="58" t="n">
        <v>35</v>
      </c>
      <c r="G29" s="58" t="n">
        <v>47</v>
      </c>
    </row>
    <row r="30">
      <c r="A30" s="28" t="s">
        <v>236</v>
      </c>
      <c r="B30" s="58" t="s">
        <v>32</v>
      </c>
      <c r="C30" s="58" t="n">
        <v>136</v>
      </c>
      <c r="D30" s="58" t="n">
        <v>116</v>
      </c>
      <c r="E30" s="58" t="n">
        <v>107</v>
      </c>
      <c r="F30" s="58" t="n">
        <v>604</v>
      </c>
      <c r="G30" s="58" t="n">
        <v>957</v>
      </c>
    </row>
    <row r="31">
      <c r="A31" s="28" t="s">
        <v>244</v>
      </c>
      <c r="B31" s="58" t="s">
        <v>540</v>
      </c>
      <c r="C31" s="58" t="n">
        <v>44</v>
      </c>
      <c r="D31" s="58" t="n">
        <v>36</v>
      </c>
      <c r="E31" s="58" t="n">
        <v>26</v>
      </c>
      <c r="F31" s="58" t="n">
        <v>344</v>
      </c>
      <c r="G31" s="58" t="n">
        <v>564</v>
      </c>
    </row>
    <row r="32">
      <c r="A32" s="28" t="s">
        <v>244</v>
      </c>
      <c r="B32" s="58" t="s">
        <v>541</v>
      </c>
      <c r="C32" s="58" t="n">
        <v>30</v>
      </c>
      <c r="D32" s="58" t="n">
        <v>59</v>
      </c>
      <c r="E32" s="58" t="n">
        <v>30</v>
      </c>
      <c r="F32" s="58" t="n">
        <v>234</v>
      </c>
      <c r="G32" s="58" t="n">
        <v>376</v>
      </c>
    </row>
    <row r="33">
      <c r="A33" s="28" t="s">
        <v>244</v>
      </c>
      <c r="B33" s="58" t="s">
        <v>542</v>
      </c>
      <c r="C33" s="58" t="n">
        <v>30</v>
      </c>
      <c r="D33" s="58" t="n">
        <v>40</v>
      </c>
      <c r="E33" s="58" t="n">
        <v>15</v>
      </c>
      <c r="F33" s="58" t="n">
        <v>186</v>
      </c>
      <c r="G33" s="58" t="n">
        <v>311</v>
      </c>
    </row>
    <row r="34">
      <c r="A34" s="28" t="s">
        <v>244</v>
      </c>
      <c r="B34" s="58" t="s">
        <v>304</v>
      </c>
      <c r="C34" s="58" t="n">
        <v>3</v>
      </c>
      <c r="D34" s="58" t="n">
        <v>1</v>
      </c>
      <c r="E34" s="58" t="n">
        <v>1</v>
      </c>
      <c r="F34" s="58" t="n">
        <v>5</v>
      </c>
      <c r="G34" s="58" t="n">
        <v>6</v>
      </c>
    </row>
    <row r="35">
      <c r="A35" s="28" t="s">
        <v>244</v>
      </c>
      <c r="B35" s="58" t="s">
        <v>32</v>
      </c>
      <c r="C35" s="58" t="n">
        <v>107</v>
      </c>
      <c r="D35" s="58" t="n">
        <v>136</v>
      </c>
      <c r="E35" s="58" t="n">
        <v>72</v>
      </c>
      <c r="F35" s="58" t="n">
        <v>769</v>
      </c>
      <c r="G35" s="58" t="n">
        <v>1257</v>
      </c>
    </row>
    <row r="36">
      <c r="A36" s="28" t="s">
        <v>233</v>
      </c>
      <c r="B36" s="58" t="s">
        <v>543</v>
      </c>
      <c r="C36" s="58" t="n">
        <v>51</v>
      </c>
      <c r="D36" s="58" t="n">
        <v>52</v>
      </c>
      <c r="E36" s="58" t="n">
        <v>1</v>
      </c>
      <c r="F36" s="58" t="n">
        <v>246</v>
      </c>
      <c r="G36" s="58" t="n">
        <v>278</v>
      </c>
    </row>
    <row r="37">
      <c r="A37" s="28" t="s">
        <v>233</v>
      </c>
      <c r="B37" s="58" t="s">
        <v>513</v>
      </c>
      <c r="C37" s="58" t="n">
        <v>50</v>
      </c>
      <c r="D37" s="58" t="n">
        <v>45</v>
      </c>
      <c r="E37" s="58" t="n">
        <v>18</v>
      </c>
      <c r="F37" s="58" t="n">
        <v>268</v>
      </c>
      <c r="G37" s="58" t="n">
        <v>462</v>
      </c>
    </row>
    <row r="38">
      <c r="A38" s="28" t="s">
        <v>233</v>
      </c>
      <c r="B38" s="58" t="s">
        <v>304</v>
      </c>
      <c r="C38" s="58" t="n">
        <v>0</v>
      </c>
      <c r="D38" s="58" t="n">
        <v>3</v>
      </c>
      <c r="E38" s="58" t="n">
        <v>28</v>
      </c>
      <c r="F38" s="58" t="n">
        <v>50</v>
      </c>
      <c r="G38" s="58" t="n">
        <v>207</v>
      </c>
    </row>
    <row r="39">
      <c r="A39" s="28" t="s">
        <v>233</v>
      </c>
      <c r="B39" s="58" t="s">
        <v>32</v>
      </c>
      <c r="C39" s="58" t="n">
        <v>101</v>
      </c>
      <c r="D39" s="58" t="n">
        <v>100</v>
      </c>
      <c r="E39" s="58" t="n">
        <v>47</v>
      </c>
      <c r="F39" s="58" t="n">
        <v>564</v>
      </c>
      <c r="G39" s="58" t="n">
        <v>947</v>
      </c>
    </row>
    <row r="40">
      <c r="A40" s="28" t="s">
        <v>245</v>
      </c>
      <c r="B40" s="58" t="s">
        <v>544</v>
      </c>
      <c r="C40" s="58" t="n">
        <v>38</v>
      </c>
      <c r="D40" s="58" t="n">
        <v>44</v>
      </c>
      <c r="E40" s="58" t="n">
        <v>43</v>
      </c>
      <c r="F40" s="58" t="n">
        <v>223</v>
      </c>
      <c r="G40" s="58" t="n">
        <v>398</v>
      </c>
    </row>
    <row r="41">
      <c r="A41" s="28" t="s">
        <v>245</v>
      </c>
      <c r="B41" s="58" t="s">
        <v>545</v>
      </c>
      <c r="C41" s="58" t="n">
        <v>21</v>
      </c>
      <c r="D41" s="58" t="n">
        <v>16</v>
      </c>
      <c r="E41" s="58" t="n">
        <v>14</v>
      </c>
      <c r="F41" s="58" t="n">
        <v>91</v>
      </c>
      <c r="G41" s="58" t="n">
        <v>180</v>
      </c>
    </row>
    <row r="42">
      <c r="A42" s="28" t="s">
        <v>245</v>
      </c>
      <c r="B42" s="58" t="s">
        <v>546</v>
      </c>
      <c r="C42" s="58" t="n">
        <v>11</v>
      </c>
      <c r="D42" s="58" t="n">
        <v>10</v>
      </c>
      <c r="E42" s="58" t="n">
        <v>22</v>
      </c>
      <c r="F42" s="58" t="n">
        <v>57</v>
      </c>
      <c r="G42" s="58" t="n">
        <v>130</v>
      </c>
    </row>
    <row r="43">
      <c r="A43" s="28" t="s">
        <v>245</v>
      </c>
      <c r="B43" s="58" t="s">
        <v>304</v>
      </c>
      <c r="C43" s="58" t="n">
        <v>0</v>
      </c>
      <c r="D43" s="58" t="n">
        <v>0</v>
      </c>
      <c r="E43" s="58" t="n">
        <v>31</v>
      </c>
      <c r="F43" s="58" t="n">
        <v>0</v>
      </c>
      <c r="G43" s="58" t="n">
        <v>54</v>
      </c>
    </row>
    <row r="44">
      <c r="A44" s="28" t="s">
        <v>245</v>
      </c>
      <c r="B44" s="58" t="s">
        <v>32</v>
      </c>
      <c r="C44" s="58" t="n">
        <v>70</v>
      </c>
      <c r="D44" s="58" t="n">
        <v>70</v>
      </c>
      <c r="E44" s="58" t="n">
        <v>110</v>
      </c>
      <c r="F44" s="58" t="n">
        <v>371</v>
      </c>
      <c r="G44" s="58" t="n">
        <v>762</v>
      </c>
    </row>
    <row r="45">
      <c r="A45" s="28" t="s">
        <v>246</v>
      </c>
      <c r="B45" s="58" t="s">
        <v>547</v>
      </c>
      <c r="C45" s="58" t="n">
        <v>23</v>
      </c>
      <c r="D45" s="58" t="n">
        <v>18</v>
      </c>
      <c r="E45" s="58" t="n">
        <v>14</v>
      </c>
      <c r="F45" s="58" t="n">
        <v>177</v>
      </c>
      <c r="G45" s="58" t="n">
        <v>297</v>
      </c>
    </row>
    <row r="46">
      <c r="A46" s="28" t="s">
        <v>246</v>
      </c>
      <c r="B46" s="58" t="s">
        <v>548</v>
      </c>
      <c r="C46" s="58" t="n">
        <v>19</v>
      </c>
      <c r="D46" s="58" t="n">
        <v>14</v>
      </c>
      <c r="E46" s="58" t="n">
        <v>20</v>
      </c>
      <c r="F46" s="58" t="n">
        <v>199</v>
      </c>
      <c r="G46" s="58" t="n">
        <v>247</v>
      </c>
    </row>
    <row r="47">
      <c r="A47" s="28" t="s">
        <v>246</v>
      </c>
      <c r="B47" s="58" t="s">
        <v>549</v>
      </c>
      <c r="C47" s="58" t="n">
        <v>17</v>
      </c>
      <c r="D47" s="58" t="n">
        <v>16</v>
      </c>
      <c r="E47" s="58" t="n">
        <v>1</v>
      </c>
      <c r="F47" s="58" t="n">
        <v>77</v>
      </c>
      <c r="G47" s="58" t="n">
        <v>103</v>
      </c>
    </row>
    <row r="48">
      <c r="A48" s="28" t="s">
        <v>246</v>
      </c>
      <c r="B48" s="58" t="s">
        <v>550</v>
      </c>
      <c r="C48" s="58" t="n">
        <v>6</v>
      </c>
      <c r="D48" s="58" t="n">
        <v>1</v>
      </c>
      <c r="E48" s="58" t="n">
        <v>1</v>
      </c>
      <c r="F48" s="58" t="n">
        <v>38</v>
      </c>
      <c r="G48" s="58" t="n">
        <v>66</v>
      </c>
    </row>
    <row r="49">
      <c r="A49" s="28" t="s">
        <v>246</v>
      </c>
      <c r="B49" s="58" t="s">
        <v>304</v>
      </c>
      <c r="C49" s="58" t="n">
        <v>0</v>
      </c>
      <c r="D49" s="58" t="n">
        <v>1</v>
      </c>
      <c r="E49" s="58" t="n">
        <v>0</v>
      </c>
      <c r="F49" s="58" t="n">
        <v>72</v>
      </c>
      <c r="G49" s="58" t="n">
        <v>98</v>
      </c>
    </row>
    <row r="50">
      <c r="A50" s="28" t="s">
        <v>246</v>
      </c>
      <c r="B50" s="58" t="s">
        <v>32</v>
      </c>
      <c r="C50" s="58" t="n">
        <v>65</v>
      </c>
      <c r="D50" s="58" t="n">
        <v>50</v>
      </c>
      <c r="E50" s="58" t="n">
        <v>36</v>
      </c>
      <c r="F50" s="58" t="n">
        <v>563</v>
      </c>
      <c r="G50" s="58" t="n">
        <v>811</v>
      </c>
    </row>
    <row r="51">
      <c r="A51" s="28" t="s">
        <v>247</v>
      </c>
      <c r="B51" s="58" t="s">
        <v>551</v>
      </c>
      <c r="C51" s="58" t="n">
        <v>43</v>
      </c>
      <c r="D51" s="58" t="n">
        <v>125</v>
      </c>
      <c r="E51" s="58" t="n">
        <v>21</v>
      </c>
      <c r="F51" s="58" t="n">
        <v>417</v>
      </c>
      <c r="G51" s="58" t="n">
        <v>524</v>
      </c>
    </row>
    <row r="52">
      <c r="A52" s="28" t="s">
        <v>247</v>
      </c>
      <c r="B52" s="58" t="s">
        <v>552</v>
      </c>
      <c r="C52" s="58" t="n">
        <v>7</v>
      </c>
      <c r="D52" s="58" t="n">
        <v>19</v>
      </c>
      <c r="E52" s="58" t="n">
        <v>3</v>
      </c>
      <c r="F52" s="58" t="n">
        <v>69</v>
      </c>
      <c r="G52" s="58" t="n">
        <v>104</v>
      </c>
    </row>
    <row r="53">
      <c r="A53" s="28" t="s">
        <v>247</v>
      </c>
      <c r="B53" s="58" t="s">
        <v>553</v>
      </c>
      <c r="C53" s="58" t="n">
        <v>5</v>
      </c>
      <c r="D53" s="58" t="n">
        <v>2</v>
      </c>
      <c r="E53" s="58" t="n">
        <v>7</v>
      </c>
      <c r="F53" s="58" t="n">
        <v>26</v>
      </c>
      <c r="G53" s="58" t="n">
        <v>60</v>
      </c>
    </row>
    <row r="54">
      <c r="A54" s="28" t="s">
        <v>247</v>
      </c>
      <c r="B54" s="58" t="s">
        <v>554</v>
      </c>
      <c r="C54" s="58" t="n">
        <v>4</v>
      </c>
      <c r="D54" s="58" t="n">
        <v>52</v>
      </c>
      <c r="E54" s="58" t="n">
        <v>0</v>
      </c>
      <c r="F54" s="58" t="n">
        <v>204</v>
      </c>
      <c r="G54" s="58" t="n">
        <v>230</v>
      </c>
    </row>
    <row r="55">
      <c r="A55" s="28" t="s">
        <v>247</v>
      </c>
      <c r="B55" s="58" t="s">
        <v>304</v>
      </c>
      <c r="C55" s="58" t="n">
        <v>0</v>
      </c>
      <c r="D55" s="58" t="n">
        <v>0</v>
      </c>
      <c r="E55" s="58" t="n">
        <v>39</v>
      </c>
      <c r="F55" s="58" t="n">
        <v>0</v>
      </c>
      <c r="G55" s="58" t="n">
        <v>208</v>
      </c>
    </row>
    <row r="56">
      <c r="A56" s="28" t="s">
        <v>247</v>
      </c>
      <c r="B56" s="58" t="s">
        <v>32</v>
      </c>
      <c r="C56" s="58" t="n">
        <v>59</v>
      </c>
      <c r="D56" s="58" t="n">
        <v>198</v>
      </c>
      <c r="E56" s="58" t="n">
        <v>70</v>
      </c>
      <c r="F56" s="58" t="n">
        <v>716</v>
      </c>
      <c r="G56" s="58" t="n">
        <v>1126</v>
      </c>
    </row>
    <row r="57">
      <c r="A57" s="28" t="s">
        <v>134</v>
      </c>
      <c r="B57" s="58" t="s">
        <v>555</v>
      </c>
      <c r="C57" s="58" t="n">
        <v>29</v>
      </c>
      <c r="D57" s="58" t="n">
        <v>28</v>
      </c>
      <c r="E57" s="58" t="n">
        <v>31</v>
      </c>
      <c r="F57" s="58" t="n">
        <v>284</v>
      </c>
      <c r="G57" s="58" t="n">
        <v>433</v>
      </c>
    </row>
    <row r="58">
      <c r="A58" s="28" t="s">
        <v>134</v>
      </c>
      <c r="B58" s="58" t="s">
        <v>556</v>
      </c>
      <c r="C58" s="58" t="n">
        <v>7</v>
      </c>
      <c r="D58" s="58" t="n">
        <v>13</v>
      </c>
      <c r="E58" s="58" t="n">
        <v>5</v>
      </c>
      <c r="F58" s="58" t="n">
        <v>34</v>
      </c>
      <c r="G58" s="58" t="n">
        <v>54</v>
      </c>
    </row>
    <row r="59">
      <c r="A59" s="28" t="s">
        <v>134</v>
      </c>
      <c r="B59" s="58" t="s">
        <v>304</v>
      </c>
      <c r="C59" s="58" t="n">
        <v>0</v>
      </c>
      <c r="D59" s="58" t="n">
        <v>1</v>
      </c>
      <c r="E59" s="58" t="n">
        <v>1</v>
      </c>
      <c r="F59" s="58" t="n">
        <v>36</v>
      </c>
      <c r="G59" s="58" t="n">
        <v>52</v>
      </c>
    </row>
    <row r="60">
      <c r="A60" s="28" t="s">
        <v>134</v>
      </c>
      <c r="B60" s="58" t="s">
        <v>32</v>
      </c>
      <c r="C60" s="58" t="n">
        <v>36</v>
      </c>
      <c r="D60" s="58" t="n">
        <v>42</v>
      </c>
      <c r="E60" s="58" t="n">
        <v>37</v>
      </c>
      <c r="F60" s="58" t="n">
        <v>354</v>
      </c>
      <c r="G60" s="58" t="n">
        <v>539</v>
      </c>
    </row>
    <row r="61">
      <c r="A61" s="28" t="s">
        <v>237</v>
      </c>
      <c r="B61" s="58" t="s">
        <v>557</v>
      </c>
      <c r="C61" s="58" t="n">
        <v>20</v>
      </c>
      <c r="D61" s="58" t="n">
        <v>11</v>
      </c>
      <c r="E61" s="58" t="n">
        <v>3</v>
      </c>
      <c r="F61" s="58" t="n">
        <v>124</v>
      </c>
      <c r="G61" s="58" t="n">
        <v>173</v>
      </c>
    </row>
    <row r="62">
      <c r="A62" s="28" t="s">
        <v>237</v>
      </c>
      <c r="B62" s="58" t="s">
        <v>558</v>
      </c>
      <c r="C62" s="58" t="n">
        <v>10</v>
      </c>
      <c r="D62" s="58" t="n">
        <v>28</v>
      </c>
      <c r="E62" s="58" t="n">
        <v>11</v>
      </c>
      <c r="F62" s="58" t="n">
        <v>92</v>
      </c>
      <c r="G62" s="58" t="n">
        <v>145</v>
      </c>
    </row>
    <row r="63">
      <c r="A63" s="28" t="s">
        <v>237</v>
      </c>
      <c r="B63" s="58" t="s">
        <v>559</v>
      </c>
      <c r="C63" s="58" t="n">
        <v>4</v>
      </c>
      <c r="D63" s="58" t="n">
        <v>10</v>
      </c>
      <c r="E63" s="58" t="n">
        <v>6</v>
      </c>
      <c r="F63" s="58" t="n">
        <v>57</v>
      </c>
      <c r="G63" s="58" t="n">
        <v>95</v>
      </c>
    </row>
    <row r="64">
      <c r="A64" s="28" t="s">
        <v>237</v>
      </c>
      <c r="B64" s="58" t="s">
        <v>304</v>
      </c>
      <c r="C64" s="58" t="n">
        <v>0</v>
      </c>
      <c r="D64" s="58" t="n">
        <v>0</v>
      </c>
      <c r="E64" s="58" t="n">
        <v>3</v>
      </c>
      <c r="F64" s="58" t="n">
        <v>14</v>
      </c>
      <c r="G64" s="58" t="n">
        <v>19</v>
      </c>
    </row>
    <row r="65">
      <c r="A65" s="28" t="s">
        <v>237</v>
      </c>
      <c r="B65" s="58" t="s">
        <v>32</v>
      </c>
      <c r="C65" s="58" t="n">
        <v>34</v>
      </c>
      <c r="D65" s="58" t="n">
        <v>49</v>
      </c>
      <c r="E65" s="58" t="n">
        <v>23</v>
      </c>
      <c r="F65" s="58" t="n">
        <v>287</v>
      </c>
      <c r="G65" s="58" t="n">
        <v>432</v>
      </c>
    </row>
    <row r="66">
      <c r="A66" s="28" t="s">
        <v>249</v>
      </c>
      <c r="B66" s="58" t="s">
        <v>340</v>
      </c>
      <c r="C66" s="58" t="n">
        <v>20</v>
      </c>
      <c r="D66" s="58" t="n">
        <v>0</v>
      </c>
      <c r="E66" s="58" t="n">
        <v>2</v>
      </c>
      <c r="F66" s="58" t="n">
        <v>61</v>
      </c>
      <c r="G66" s="58" t="n">
        <v>61</v>
      </c>
    </row>
    <row r="67">
      <c r="A67" s="28" t="s">
        <v>249</v>
      </c>
      <c r="B67" s="58" t="s">
        <v>304</v>
      </c>
      <c r="C67" s="58" t="n">
        <v>0</v>
      </c>
      <c r="D67" s="58" t="n">
        <v>48</v>
      </c>
      <c r="E67" s="58" t="n">
        <v>4</v>
      </c>
      <c r="F67" s="58" t="n">
        <v>48</v>
      </c>
      <c r="G67" s="58" t="n">
        <v>50</v>
      </c>
    </row>
    <row r="68">
      <c r="A68" s="28" t="s">
        <v>249</v>
      </c>
      <c r="B68" s="58" t="s">
        <v>32</v>
      </c>
      <c r="C68" s="58" t="n">
        <v>20</v>
      </c>
      <c r="D68" s="58" t="n">
        <v>48</v>
      </c>
      <c r="E68" s="58" t="n">
        <v>6</v>
      </c>
      <c r="F68" s="58" t="n">
        <v>109</v>
      </c>
      <c r="G68" s="58" t="n">
        <v>111</v>
      </c>
    </row>
    <row r="69">
      <c r="A69" s="28" t="s">
        <v>248</v>
      </c>
      <c r="B69" s="58" t="s">
        <v>560</v>
      </c>
      <c r="C69" s="58" t="n">
        <v>13</v>
      </c>
      <c r="D69" s="58" t="n">
        <v>21</v>
      </c>
      <c r="E69" s="58" t="n">
        <v>15</v>
      </c>
      <c r="F69" s="58" t="n">
        <v>60</v>
      </c>
      <c r="G69" s="58" t="n">
        <v>129</v>
      </c>
    </row>
    <row r="70">
      <c r="A70" s="28" t="s">
        <v>248</v>
      </c>
      <c r="B70" s="58" t="s">
        <v>561</v>
      </c>
      <c r="C70" s="58" t="n">
        <v>7</v>
      </c>
      <c r="D70" s="58" t="n">
        <v>6</v>
      </c>
      <c r="E70" s="58" t="n">
        <v>2</v>
      </c>
      <c r="F70" s="58" t="n">
        <v>54</v>
      </c>
      <c r="G70" s="58" t="n">
        <v>118</v>
      </c>
    </row>
    <row r="71">
      <c r="A71" s="28" t="s">
        <v>248</v>
      </c>
      <c r="B71" s="58" t="s">
        <v>304</v>
      </c>
      <c r="C71" s="58" t="n">
        <v>0</v>
      </c>
      <c r="D71" s="58" t="n">
        <v>0</v>
      </c>
      <c r="E71" s="58" t="n">
        <v>2</v>
      </c>
      <c r="F71" s="58" t="n">
        <v>2</v>
      </c>
      <c r="G71" s="58" t="n">
        <v>12</v>
      </c>
    </row>
    <row r="72">
      <c r="A72" s="28" t="s">
        <v>248</v>
      </c>
      <c r="B72" s="58" t="s">
        <v>32</v>
      </c>
      <c r="C72" s="58" t="n">
        <v>20</v>
      </c>
      <c r="D72" s="58" t="n">
        <v>27</v>
      </c>
      <c r="E72" s="58" t="n">
        <v>19</v>
      </c>
      <c r="F72" s="58" t="n">
        <v>116</v>
      </c>
      <c r="G72" s="58" t="n">
        <v>259</v>
      </c>
    </row>
    <row r="73">
      <c r="A73" s="28" t="s">
        <v>250</v>
      </c>
      <c r="B73" s="58" t="s">
        <v>562</v>
      </c>
      <c r="C73" s="58" t="n">
        <v>15</v>
      </c>
      <c r="D73" s="58" t="n">
        <v>17</v>
      </c>
      <c r="E73" s="58" t="n">
        <v>16</v>
      </c>
      <c r="F73" s="58" t="n">
        <v>78</v>
      </c>
      <c r="G73" s="58" t="n">
        <v>132</v>
      </c>
    </row>
    <row r="74">
      <c r="A74" s="28" t="s">
        <v>250</v>
      </c>
      <c r="B74" s="58" t="s">
        <v>32</v>
      </c>
      <c r="C74" s="58" t="n">
        <v>15</v>
      </c>
      <c r="D74" s="58" t="n">
        <v>17</v>
      </c>
      <c r="E74" s="58" t="n">
        <v>16</v>
      </c>
      <c r="F74" s="58" t="n">
        <v>78</v>
      </c>
      <c r="G74" s="58" t="n">
        <v>132</v>
      </c>
    </row>
    <row r="75">
      <c r="A75" s="28" t="s">
        <v>251</v>
      </c>
      <c r="B75" s="58" t="s">
        <v>563</v>
      </c>
      <c r="C75" s="58" t="n">
        <v>6</v>
      </c>
      <c r="D75" s="58" t="n">
        <v>6</v>
      </c>
      <c r="E75" s="58" t="n">
        <v>9</v>
      </c>
      <c r="F75" s="58" t="n">
        <v>42</v>
      </c>
      <c r="G75" s="58" t="n">
        <v>111</v>
      </c>
    </row>
    <row r="76">
      <c r="A76" s="28" t="s">
        <v>251</v>
      </c>
      <c r="B76" s="58" t="s">
        <v>564</v>
      </c>
      <c r="C76" s="58" t="n">
        <v>5</v>
      </c>
      <c r="D76" s="58" t="n">
        <v>6</v>
      </c>
      <c r="E76" s="58" t="n">
        <v>3</v>
      </c>
      <c r="F76" s="58" t="n">
        <v>21</v>
      </c>
      <c r="G76" s="58" t="n">
        <v>53</v>
      </c>
    </row>
    <row r="77">
      <c r="A77" s="28" t="s">
        <v>251</v>
      </c>
      <c r="B77" s="58" t="s">
        <v>565</v>
      </c>
      <c r="C77" s="58" t="n">
        <v>1</v>
      </c>
      <c r="D77" s="58" t="n">
        <v>9</v>
      </c>
      <c r="E77" s="58" t="n">
        <v>0</v>
      </c>
      <c r="F77" s="58" t="n">
        <v>38</v>
      </c>
      <c r="G77" s="58" t="n">
        <v>46</v>
      </c>
    </row>
    <row r="78">
      <c r="A78" s="28" t="s">
        <v>251</v>
      </c>
      <c r="B78" s="58" t="s">
        <v>32</v>
      </c>
      <c r="C78" s="58" t="n">
        <v>12</v>
      </c>
      <c r="D78" s="58" t="n">
        <v>21</v>
      </c>
      <c r="E78" s="58" t="n">
        <v>12</v>
      </c>
      <c r="F78" s="58" t="n">
        <v>101</v>
      </c>
      <c r="G78" s="58" t="n">
        <v>210</v>
      </c>
    </row>
    <row r="79">
      <c r="A79" s="28" t="s">
        <v>252</v>
      </c>
      <c r="B79" s="58" t="s">
        <v>566</v>
      </c>
      <c r="C79" s="58" t="n">
        <v>2</v>
      </c>
      <c r="D79" s="58" t="n">
        <v>1</v>
      </c>
      <c r="E79" s="58" t="n">
        <v>0</v>
      </c>
      <c r="F79" s="58" t="n">
        <v>4</v>
      </c>
      <c r="G79" s="58" t="n">
        <v>4</v>
      </c>
    </row>
    <row r="80">
      <c r="A80" s="28" t="s">
        <v>252</v>
      </c>
      <c r="B80" s="58" t="s">
        <v>567</v>
      </c>
      <c r="C80" s="58" t="n">
        <v>2</v>
      </c>
      <c r="D80" s="58" t="n">
        <v>20</v>
      </c>
      <c r="E80" s="58" t="n">
        <v>5</v>
      </c>
      <c r="F80" s="58" t="n">
        <v>81</v>
      </c>
      <c r="G80" s="58" t="n">
        <v>127</v>
      </c>
    </row>
    <row r="81">
      <c r="A81" s="28" t="s">
        <v>252</v>
      </c>
      <c r="B81" s="58" t="s">
        <v>32</v>
      </c>
      <c r="C81" s="58" t="n">
        <v>4</v>
      </c>
      <c r="D81" s="58" t="n">
        <v>21</v>
      </c>
      <c r="E81" s="58" t="n">
        <v>5</v>
      </c>
      <c r="F81" s="58" t="n">
        <v>85</v>
      </c>
      <c r="G81" s="58" t="n">
        <v>131</v>
      </c>
    </row>
    <row r="82">
      <c r="A82" s="28" t="s">
        <v>468</v>
      </c>
      <c r="B82" s="58" t="s">
        <v>304</v>
      </c>
      <c r="C82" s="58" t="n">
        <v>4</v>
      </c>
      <c r="D82" s="58" t="n">
        <v>12</v>
      </c>
      <c r="E82" s="58" t="n">
        <v>11</v>
      </c>
      <c r="F82" s="58" t="n">
        <v>60</v>
      </c>
      <c r="G82" s="58" t="n">
        <v>161</v>
      </c>
    </row>
    <row r="83">
      <c r="A83" s="28" t="s">
        <v>468</v>
      </c>
      <c r="B83" s="58" t="s">
        <v>32</v>
      </c>
      <c r="C83" s="58" t="n">
        <v>4</v>
      </c>
      <c r="D83" s="58" t="n">
        <v>12</v>
      </c>
      <c r="E83" s="58" t="n">
        <v>11</v>
      </c>
      <c r="F83" s="58" t="n">
        <v>60</v>
      </c>
      <c r="G83" s="58" t="n">
        <v>161</v>
      </c>
    </row>
    <row r="84">
      <c r="A84" s="53" t="s">
        <v>32</v>
      </c>
      <c r="B84" s="59" t="s">
        <v>222</v>
      </c>
      <c r="C84" s="59" t="n">
        <v>1369</v>
      </c>
      <c r="D84" s="59" t="n">
        <v>1587</v>
      </c>
      <c r="E84" s="59" t="n">
        <v>1255</v>
      </c>
      <c r="F84" s="59" t="n">
        <v>9317</v>
      </c>
      <c r="G84" s="59" t="n">
        <v>16037</v>
      </c>
    </row>
    <row r="85">
      <c r="A85" s="28" t="s">
        <v>223</v>
      </c>
      <c r="B85" s="28"/>
      <c r="C85" s="28"/>
      <c r="D85" s="28"/>
      <c r="E85" s="28"/>
      <c r="F85" s="28"/>
      <c r="G85" s="28"/>
    </row>
    <row r="86">
      <c r="A86" s="28" t="s">
        <v>60</v>
      </c>
      <c r="B86" s="28"/>
      <c r="C86" s="28"/>
      <c r="D86" s="28"/>
      <c r="E86" s="28"/>
      <c r="F86" s="28"/>
      <c r="G86" s="28"/>
    </row>
  </sheetData>
  <sheetProtection sheet="1"/>
  <mergeCells count="21">
    <mergeCell ref="B1:E1"/>
    <mergeCell ref="A11:A15"/>
    <mergeCell ref="A16:A20"/>
    <mergeCell ref="A21:A24"/>
    <mergeCell ref="A25:A30"/>
    <mergeCell ref="A31:A35"/>
    <mergeCell ref="A36:A39"/>
    <mergeCell ref="A40:A44"/>
    <mergeCell ref="A45:A50"/>
    <mergeCell ref="A51:A56"/>
    <mergeCell ref="A57:A60"/>
    <mergeCell ref="A61:A65"/>
    <mergeCell ref="A66:A68"/>
    <mergeCell ref="A69:A72"/>
    <mergeCell ref="A73:A74"/>
    <mergeCell ref="A75:A78"/>
    <mergeCell ref="A79:A81"/>
    <mergeCell ref="A82:A83"/>
    <mergeCell ref="A84:A84"/>
    <mergeCell ref="A85:G85"/>
    <mergeCell ref="A86:G86"/>
  </mergeCells>
  <hyperlinks>
    <hyperlink ref="A7" r:id="rId1h"/>
  </hyperlinks>
  <pageMargins left="0.7" right="0.7" top="0.75" bottom="0.75" header="0.3" footer="0.3"/>
  <pageSetup paperSize="9" orientation="portrait"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569</v>
      </c>
    </row>
    <row r="6" ht="15.95" customHeight="1">
      <c r="A6" s="16" t="s">
        <v>27</v>
      </c>
    </row>
    <row r="7" ht="15" customHeight="1">
      <c r="A7" s="9" t="s">
        <v>25</v>
      </c>
    </row>
    <row r="9">
      <c r="A9" s="23"/>
      <c r="B9" s="23"/>
      <c r="C9" s="23"/>
      <c r="D9" s="23"/>
      <c r="E9" s="23"/>
      <c r="F9" s="23"/>
      <c r="G9" s="23"/>
    </row>
    <row r="10">
      <c r="A10" s="60" t="s">
        <v>97</v>
      </c>
      <c r="B10" s="60" t="s">
        <v>296</v>
      </c>
      <c r="C10" s="26" t="s">
        <v>33</v>
      </c>
      <c r="D10" s="26" t="s">
        <v>34</v>
      </c>
      <c r="E10" s="26" t="s">
        <v>45</v>
      </c>
      <c r="F10" s="26" t="s">
        <v>98</v>
      </c>
      <c r="G10" s="26" t="s">
        <v>99</v>
      </c>
    </row>
    <row r="11">
      <c r="A11" s="28" t="s">
        <v>158</v>
      </c>
      <c r="B11" s="60" t="s">
        <v>570</v>
      </c>
      <c r="C11" s="60" t="n">
        <v>25</v>
      </c>
      <c r="D11" s="60" t="n">
        <v>33</v>
      </c>
      <c r="E11" s="60" t="n">
        <v>26</v>
      </c>
      <c r="F11" s="60" t="n">
        <v>213</v>
      </c>
      <c r="G11" s="60" t="n">
        <v>372</v>
      </c>
    </row>
    <row r="12">
      <c r="A12" s="28" t="s">
        <v>158</v>
      </c>
      <c r="B12" s="60" t="s">
        <v>571</v>
      </c>
      <c r="C12" s="60" t="n">
        <v>10</v>
      </c>
      <c r="D12" s="60" t="n">
        <v>6</v>
      </c>
      <c r="E12" s="60" t="n">
        <v>9</v>
      </c>
      <c r="F12" s="60" t="n">
        <v>55</v>
      </c>
      <c r="G12" s="60" t="n">
        <v>96</v>
      </c>
    </row>
    <row r="13">
      <c r="A13" s="28" t="s">
        <v>158</v>
      </c>
      <c r="B13" s="60" t="s">
        <v>304</v>
      </c>
      <c r="C13" s="60" t="n">
        <v>1</v>
      </c>
      <c r="D13" s="60" t="n">
        <v>1</v>
      </c>
      <c r="E13" s="60" t="n">
        <v>2</v>
      </c>
      <c r="F13" s="60" t="n">
        <v>36</v>
      </c>
      <c r="G13" s="60" t="n">
        <v>72</v>
      </c>
    </row>
    <row r="14">
      <c r="A14" s="28" t="s">
        <v>158</v>
      </c>
      <c r="B14" s="60" t="s">
        <v>32</v>
      </c>
      <c r="C14" s="60" t="n">
        <v>36</v>
      </c>
      <c r="D14" s="60" t="n">
        <v>40</v>
      </c>
      <c r="E14" s="60" t="n">
        <v>37</v>
      </c>
      <c r="F14" s="60" t="n">
        <v>304</v>
      </c>
      <c r="G14" s="60" t="n">
        <v>540</v>
      </c>
    </row>
    <row r="15">
      <c r="A15" s="28" t="s">
        <v>257</v>
      </c>
      <c r="B15" s="60" t="s">
        <v>570</v>
      </c>
      <c r="C15" s="60" t="n">
        <v>26</v>
      </c>
      <c r="D15" s="60" t="n">
        <v>18</v>
      </c>
      <c r="E15" s="60" t="n">
        <v>0</v>
      </c>
      <c r="F15" s="60" t="n">
        <v>111</v>
      </c>
      <c r="G15" s="60" t="n">
        <v>114</v>
      </c>
    </row>
    <row r="16">
      <c r="A16" s="28" t="s">
        <v>257</v>
      </c>
      <c r="B16" s="60" t="s">
        <v>32</v>
      </c>
      <c r="C16" s="60" t="n">
        <v>26</v>
      </c>
      <c r="D16" s="60" t="n">
        <v>18</v>
      </c>
      <c r="E16" s="60" t="n">
        <v>0</v>
      </c>
      <c r="F16" s="60" t="n">
        <v>111</v>
      </c>
      <c r="G16" s="60" t="n">
        <v>114</v>
      </c>
    </row>
    <row r="17">
      <c r="A17" s="28" t="s">
        <v>258</v>
      </c>
      <c r="B17" s="60" t="s">
        <v>572</v>
      </c>
      <c r="C17" s="60" t="n">
        <v>10</v>
      </c>
      <c r="D17" s="60" t="n">
        <v>9</v>
      </c>
      <c r="E17" s="60" t="n">
        <v>8</v>
      </c>
      <c r="F17" s="60" t="n">
        <v>50</v>
      </c>
      <c r="G17" s="60" t="n">
        <v>86</v>
      </c>
    </row>
    <row r="18">
      <c r="A18" s="28" t="s">
        <v>258</v>
      </c>
      <c r="B18" s="60" t="s">
        <v>573</v>
      </c>
      <c r="C18" s="60" t="n">
        <v>6</v>
      </c>
      <c r="D18" s="60" t="n">
        <v>1</v>
      </c>
      <c r="E18" s="60" t="n">
        <v>6</v>
      </c>
      <c r="F18" s="60" t="n">
        <v>58</v>
      </c>
      <c r="G18" s="60" t="n">
        <v>107</v>
      </c>
    </row>
    <row r="19">
      <c r="A19" s="28" t="s">
        <v>258</v>
      </c>
      <c r="B19" s="60" t="s">
        <v>574</v>
      </c>
      <c r="C19" s="60" t="n">
        <v>2</v>
      </c>
      <c r="D19" s="60" t="n">
        <v>3</v>
      </c>
      <c r="E19" s="60" t="n">
        <v>5</v>
      </c>
      <c r="F19" s="60" t="n">
        <v>69</v>
      </c>
      <c r="G19" s="60" t="n">
        <v>141</v>
      </c>
    </row>
    <row r="20">
      <c r="A20" s="28" t="s">
        <v>258</v>
      </c>
      <c r="B20" s="60" t="s">
        <v>433</v>
      </c>
      <c r="C20" s="60" t="n">
        <v>1</v>
      </c>
      <c r="D20" s="60" t="n">
        <v>2</v>
      </c>
      <c r="E20" s="60" t="n">
        <v>0</v>
      </c>
      <c r="F20" s="60" t="n">
        <v>10</v>
      </c>
      <c r="G20" s="60" t="n">
        <v>19</v>
      </c>
    </row>
    <row r="21">
      <c r="A21" s="28" t="s">
        <v>258</v>
      </c>
      <c r="B21" s="60" t="s">
        <v>304</v>
      </c>
      <c r="C21" s="60" t="n">
        <v>0</v>
      </c>
      <c r="D21" s="60" t="n">
        <v>0</v>
      </c>
      <c r="E21" s="60" t="n">
        <v>0</v>
      </c>
      <c r="F21" s="60" t="n">
        <v>2</v>
      </c>
      <c r="G21" s="60" t="n">
        <v>3</v>
      </c>
    </row>
    <row r="22">
      <c r="A22" s="28" t="s">
        <v>258</v>
      </c>
      <c r="B22" s="60" t="s">
        <v>32</v>
      </c>
      <c r="C22" s="60" t="n">
        <v>19</v>
      </c>
      <c r="D22" s="60" t="n">
        <v>15</v>
      </c>
      <c r="E22" s="60" t="n">
        <v>19</v>
      </c>
      <c r="F22" s="60" t="n">
        <v>189</v>
      </c>
      <c r="G22" s="60" t="n">
        <v>356</v>
      </c>
    </row>
    <row r="23">
      <c r="A23" s="28" t="s">
        <v>244</v>
      </c>
      <c r="B23" s="60" t="s">
        <v>570</v>
      </c>
      <c r="C23" s="60" t="n">
        <v>10</v>
      </c>
      <c r="D23" s="60" t="n">
        <v>13</v>
      </c>
      <c r="E23" s="60" t="n">
        <v>9</v>
      </c>
      <c r="F23" s="60" t="n">
        <v>113</v>
      </c>
      <c r="G23" s="60" t="n">
        <v>211</v>
      </c>
    </row>
    <row r="24">
      <c r="A24" s="28" t="s">
        <v>244</v>
      </c>
      <c r="B24" s="60" t="s">
        <v>575</v>
      </c>
      <c r="C24" s="60" t="n">
        <v>2</v>
      </c>
      <c r="D24" s="60" t="n">
        <v>1</v>
      </c>
      <c r="E24" s="60" t="n">
        <v>1</v>
      </c>
      <c r="F24" s="60" t="n">
        <v>7</v>
      </c>
      <c r="G24" s="60" t="n">
        <v>13</v>
      </c>
    </row>
    <row r="25">
      <c r="A25" s="28" t="s">
        <v>244</v>
      </c>
      <c r="B25" s="60" t="s">
        <v>571</v>
      </c>
      <c r="C25" s="60" t="n">
        <v>2</v>
      </c>
      <c r="D25" s="60" t="n">
        <v>4</v>
      </c>
      <c r="E25" s="60" t="n">
        <v>5</v>
      </c>
      <c r="F25" s="60" t="n">
        <v>12</v>
      </c>
      <c r="G25" s="60" t="n">
        <v>33</v>
      </c>
    </row>
    <row r="26">
      <c r="A26" s="28" t="s">
        <v>244</v>
      </c>
      <c r="B26" s="60" t="s">
        <v>576</v>
      </c>
      <c r="C26" s="60" t="n">
        <v>1</v>
      </c>
      <c r="D26" s="60" t="n">
        <v>3</v>
      </c>
      <c r="E26" s="60" t="n">
        <v>5</v>
      </c>
      <c r="F26" s="60" t="n">
        <v>38</v>
      </c>
      <c r="G26" s="60" t="n">
        <v>49</v>
      </c>
    </row>
    <row r="27">
      <c r="A27" s="28" t="s">
        <v>244</v>
      </c>
      <c r="B27" s="60" t="s">
        <v>577</v>
      </c>
      <c r="C27" s="60" t="n">
        <v>1</v>
      </c>
      <c r="D27" s="60" t="n">
        <v>0</v>
      </c>
      <c r="E27" s="60" t="n">
        <v>1</v>
      </c>
      <c r="F27" s="60" t="n">
        <v>6</v>
      </c>
      <c r="G27" s="60" t="n">
        <v>12</v>
      </c>
    </row>
    <row r="28">
      <c r="A28" s="28" t="s">
        <v>244</v>
      </c>
      <c r="B28" s="60" t="s">
        <v>578</v>
      </c>
      <c r="C28" s="60" t="n">
        <v>1</v>
      </c>
      <c r="D28" s="60" t="n">
        <v>3</v>
      </c>
      <c r="E28" s="60" t="n">
        <v>2</v>
      </c>
      <c r="F28" s="60" t="n">
        <v>9</v>
      </c>
      <c r="G28" s="60" t="n">
        <v>11</v>
      </c>
    </row>
    <row r="29">
      <c r="A29" s="28" t="s">
        <v>244</v>
      </c>
      <c r="B29" s="60" t="s">
        <v>579</v>
      </c>
      <c r="C29" s="60" t="n">
        <v>1</v>
      </c>
      <c r="D29" s="60" t="n">
        <v>1</v>
      </c>
      <c r="E29" s="60" t="n">
        <v>4</v>
      </c>
      <c r="F29" s="60" t="n">
        <v>3</v>
      </c>
      <c r="G29" s="60" t="n">
        <v>8</v>
      </c>
    </row>
    <row r="30">
      <c r="A30" s="28" t="s">
        <v>244</v>
      </c>
      <c r="B30" s="60" t="s">
        <v>304</v>
      </c>
      <c r="C30" s="60" t="n">
        <v>0</v>
      </c>
      <c r="D30" s="60" t="n">
        <v>1</v>
      </c>
      <c r="E30" s="60" t="n">
        <v>0</v>
      </c>
      <c r="F30" s="60" t="n">
        <v>9</v>
      </c>
      <c r="G30" s="60" t="n">
        <v>21</v>
      </c>
    </row>
    <row r="31">
      <c r="A31" s="28" t="s">
        <v>244</v>
      </c>
      <c r="B31" s="60" t="s">
        <v>32</v>
      </c>
      <c r="C31" s="60" t="n">
        <v>18</v>
      </c>
      <c r="D31" s="60" t="n">
        <v>26</v>
      </c>
      <c r="E31" s="60" t="n">
        <v>27</v>
      </c>
      <c r="F31" s="60" t="n">
        <v>197</v>
      </c>
      <c r="G31" s="60" t="n">
        <v>358</v>
      </c>
    </row>
    <row r="32">
      <c r="A32" s="28" t="s">
        <v>233</v>
      </c>
      <c r="B32" s="60" t="s">
        <v>580</v>
      </c>
      <c r="C32" s="60" t="n">
        <v>18</v>
      </c>
      <c r="D32" s="60" t="n">
        <v>22</v>
      </c>
      <c r="E32" s="60" t="n">
        <v>8</v>
      </c>
      <c r="F32" s="60" t="n">
        <v>150</v>
      </c>
      <c r="G32" s="60" t="n">
        <v>263</v>
      </c>
    </row>
    <row r="33">
      <c r="A33" s="28" t="s">
        <v>233</v>
      </c>
      <c r="B33" s="60" t="s">
        <v>32</v>
      </c>
      <c r="C33" s="60" t="n">
        <v>18</v>
      </c>
      <c r="D33" s="60" t="n">
        <v>22</v>
      </c>
      <c r="E33" s="60" t="n">
        <v>8</v>
      </c>
      <c r="F33" s="60" t="n">
        <v>150</v>
      </c>
      <c r="G33" s="60" t="n">
        <v>263</v>
      </c>
    </row>
    <row r="34">
      <c r="A34" s="28" t="s">
        <v>259</v>
      </c>
      <c r="B34" s="60" t="s">
        <v>581</v>
      </c>
      <c r="C34" s="60" t="n">
        <v>12</v>
      </c>
      <c r="D34" s="60" t="n">
        <v>0</v>
      </c>
      <c r="E34" s="60" t="n">
        <v>0</v>
      </c>
      <c r="F34" s="60" t="n">
        <v>21</v>
      </c>
      <c r="G34" s="60" t="n">
        <v>22</v>
      </c>
    </row>
    <row r="35">
      <c r="A35" s="28" t="s">
        <v>259</v>
      </c>
      <c r="B35" s="60" t="s">
        <v>582</v>
      </c>
      <c r="C35" s="60" t="n">
        <v>1</v>
      </c>
      <c r="D35" s="60" t="n">
        <v>1</v>
      </c>
      <c r="E35" s="60" t="n">
        <v>1</v>
      </c>
      <c r="F35" s="60" t="n">
        <v>10</v>
      </c>
      <c r="G35" s="60" t="n">
        <v>20</v>
      </c>
    </row>
    <row r="36">
      <c r="A36" s="28" t="s">
        <v>259</v>
      </c>
      <c r="B36" s="60" t="s">
        <v>577</v>
      </c>
      <c r="C36" s="60" t="n">
        <v>1</v>
      </c>
      <c r="D36" s="60" t="n">
        <v>1</v>
      </c>
      <c r="E36" s="60" t="n">
        <v>1</v>
      </c>
      <c r="F36" s="60" t="n">
        <v>6</v>
      </c>
      <c r="G36" s="60" t="n">
        <v>14</v>
      </c>
    </row>
    <row r="37">
      <c r="A37" s="28" t="s">
        <v>259</v>
      </c>
      <c r="B37" s="60" t="s">
        <v>32</v>
      </c>
      <c r="C37" s="60" t="n">
        <v>14</v>
      </c>
      <c r="D37" s="60" t="n">
        <v>2</v>
      </c>
      <c r="E37" s="60" t="n">
        <v>2</v>
      </c>
      <c r="F37" s="60" t="n">
        <v>37</v>
      </c>
      <c r="G37" s="60" t="n">
        <v>56</v>
      </c>
    </row>
    <row r="38">
      <c r="A38" s="28" t="s">
        <v>182</v>
      </c>
      <c r="B38" s="60" t="s">
        <v>510</v>
      </c>
      <c r="C38" s="60" t="n">
        <v>13</v>
      </c>
      <c r="D38" s="60" t="n">
        <v>20</v>
      </c>
      <c r="E38" s="60" t="n">
        <v>4</v>
      </c>
      <c r="F38" s="60" t="n">
        <v>237</v>
      </c>
      <c r="G38" s="60" t="n">
        <v>343</v>
      </c>
    </row>
    <row r="39">
      <c r="A39" s="28" t="s">
        <v>182</v>
      </c>
      <c r="B39" s="60" t="s">
        <v>32</v>
      </c>
      <c r="C39" s="60" t="n">
        <v>13</v>
      </c>
      <c r="D39" s="60" t="n">
        <v>20</v>
      </c>
      <c r="E39" s="60" t="n">
        <v>4</v>
      </c>
      <c r="F39" s="60" t="n">
        <v>237</v>
      </c>
      <c r="G39" s="60" t="n">
        <v>343</v>
      </c>
    </row>
    <row r="40">
      <c r="A40" s="28" t="s">
        <v>134</v>
      </c>
      <c r="B40" s="60" t="s">
        <v>511</v>
      </c>
      <c r="C40" s="60" t="n">
        <v>12</v>
      </c>
      <c r="D40" s="60" t="n">
        <v>18</v>
      </c>
      <c r="E40" s="60" t="n">
        <v>6</v>
      </c>
      <c r="F40" s="60" t="n">
        <v>68</v>
      </c>
      <c r="G40" s="60" t="n">
        <v>85</v>
      </c>
    </row>
    <row r="41">
      <c r="A41" s="28" t="s">
        <v>134</v>
      </c>
      <c r="B41" s="60" t="s">
        <v>304</v>
      </c>
      <c r="C41" s="60" t="n">
        <v>0</v>
      </c>
      <c r="D41" s="60" t="n">
        <v>0</v>
      </c>
      <c r="E41" s="60" t="n">
        <v>0</v>
      </c>
      <c r="F41" s="60" t="n">
        <v>0</v>
      </c>
      <c r="G41" s="60" t="n">
        <v>5</v>
      </c>
    </row>
    <row r="42">
      <c r="A42" s="28" t="s">
        <v>134</v>
      </c>
      <c r="B42" s="60" t="s">
        <v>32</v>
      </c>
      <c r="C42" s="60" t="n">
        <v>12</v>
      </c>
      <c r="D42" s="60" t="n">
        <v>18</v>
      </c>
      <c r="E42" s="60" t="n">
        <v>6</v>
      </c>
      <c r="F42" s="60" t="n">
        <v>68</v>
      </c>
      <c r="G42" s="60" t="n">
        <v>90</v>
      </c>
    </row>
    <row r="43">
      <c r="A43" s="28" t="s">
        <v>260</v>
      </c>
      <c r="B43" s="60" t="s">
        <v>571</v>
      </c>
      <c r="C43" s="60" t="n">
        <v>10</v>
      </c>
      <c r="D43" s="60" t="n">
        <v>2</v>
      </c>
      <c r="E43" s="60" t="n">
        <v>18</v>
      </c>
      <c r="F43" s="60" t="n">
        <v>26</v>
      </c>
      <c r="G43" s="60" t="n">
        <v>41</v>
      </c>
    </row>
    <row r="44">
      <c r="A44" s="28" t="s">
        <v>260</v>
      </c>
      <c r="B44" s="60" t="s">
        <v>32</v>
      </c>
      <c r="C44" s="60" t="n">
        <v>10</v>
      </c>
      <c r="D44" s="60" t="n">
        <v>2</v>
      </c>
      <c r="E44" s="60" t="n">
        <v>18</v>
      </c>
      <c r="F44" s="60" t="n">
        <v>26</v>
      </c>
      <c r="G44" s="60" t="n">
        <v>41</v>
      </c>
    </row>
    <row r="45">
      <c r="A45" s="28" t="s">
        <v>261</v>
      </c>
      <c r="B45" s="60" t="s">
        <v>583</v>
      </c>
      <c r="C45" s="60" t="n">
        <v>8</v>
      </c>
      <c r="D45" s="60" t="n">
        <v>15</v>
      </c>
      <c r="E45" s="60" t="n">
        <v>11</v>
      </c>
      <c r="F45" s="60" t="n">
        <v>48</v>
      </c>
      <c r="G45" s="60" t="n">
        <v>78</v>
      </c>
    </row>
    <row r="46">
      <c r="A46" s="28" t="s">
        <v>261</v>
      </c>
      <c r="B46" s="60" t="s">
        <v>32</v>
      </c>
      <c r="C46" s="60" t="n">
        <v>8</v>
      </c>
      <c r="D46" s="60" t="n">
        <v>15</v>
      </c>
      <c r="E46" s="60" t="n">
        <v>11</v>
      </c>
      <c r="F46" s="60" t="n">
        <v>48</v>
      </c>
      <c r="G46" s="60" t="n">
        <v>78</v>
      </c>
    </row>
    <row r="47">
      <c r="A47" s="28" t="s">
        <v>251</v>
      </c>
      <c r="B47" s="60" t="s">
        <v>584</v>
      </c>
      <c r="C47" s="60" t="n">
        <v>5</v>
      </c>
      <c r="D47" s="60" t="n">
        <v>0</v>
      </c>
      <c r="E47" s="60" t="n">
        <v>0</v>
      </c>
      <c r="F47" s="60" t="n">
        <v>20</v>
      </c>
      <c r="G47" s="60" t="n">
        <v>28</v>
      </c>
    </row>
    <row r="48">
      <c r="A48" s="28" t="s">
        <v>251</v>
      </c>
      <c r="B48" s="60" t="s">
        <v>304</v>
      </c>
      <c r="C48" s="60" t="n">
        <v>0</v>
      </c>
      <c r="D48" s="60" t="n">
        <v>0</v>
      </c>
      <c r="E48" s="60" t="n">
        <v>0</v>
      </c>
      <c r="F48" s="60" t="n">
        <v>3</v>
      </c>
      <c r="G48" s="60" t="n">
        <v>4</v>
      </c>
    </row>
    <row r="49">
      <c r="A49" s="28" t="s">
        <v>251</v>
      </c>
      <c r="B49" s="60" t="s">
        <v>32</v>
      </c>
      <c r="C49" s="60" t="n">
        <v>5</v>
      </c>
      <c r="D49" s="60" t="n">
        <v>0</v>
      </c>
      <c r="E49" s="60" t="n">
        <v>0</v>
      </c>
      <c r="F49" s="60" t="n">
        <v>23</v>
      </c>
      <c r="G49" s="60" t="n">
        <v>32</v>
      </c>
    </row>
    <row r="50">
      <c r="A50" s="28" t="s">
        <v>262</v>
      </c>
      <c r="B50" s="60" t="s">
        <v>585</v>
      </c>
      <c r="C50" s="60" t="n">
        <v>4</v>
      </c>
      <c r="D50" s="60" t="n">
        <v>0</v>
      </c>
      <c r="E50" s="60" t="n">
        <v>7</v>
      </c>
      <c r="F50" s="60" t="n">
        <v>18</v>
      </c>
      <c r="G50" s="60" t="n">
        <v>29</v>
      </c>
    </row>
    <row r="51">
      <c r="A51" s="28" t="s">
        <v>262</v>
      </c>
      <c r="B51" s="60" t="s">
        <v>586</v>
      </c>
      <c r="C51" s="60" t="n">
        <v>1</v>
      </c>
      <c r="D51" s="60" t="n">
        <v>0</v>
      </c>
      <c r="E51" s="60" t="n">
        <v>0</v>
      </c>
      <c r="F51" s="60" t="n">
        <v>1</v>
      </c>
      <c r="G51" s="60" t="n">
        <v>1</v>
      </c>
    </row>
    <row r="52">
      <c r="A52" s="28" t="s">
        <v>262</v>
      </c>
      <c r="B52" s="60" t="s">
        <v>304</v>
      </c>
      <c r="C52" s="60" t="n">
        <v>0</v>
      </c>
      <c r="D52" s="60" t="n">
        <v>0</v>
      </c>
      <c r="E52" s="60" t="n">
        <v>12</v>
      </c>
      <c r="F52" s="60" t="n">
        <v>28</v>
      </c>
      <c r="G52" s="60" t="n">
        <v>58</v>
      </c>
    </row>
    <row r="53">
      <c r="A53" s="28" t="s">
        <v>262</v>
      </c>
      <c r="B53" s="60" t="s">
        <v>32</v>
      </c>
      <c r="C53" s="60" t="n">
        <v>5</v>
      </c>
      <c r="D53" s="60" t="n">
        <v>0</v>
      </c>
      <c r="E53" s="60" t="n">
        <v>19</v>
      </c>
      <c r="F53" s="60" t="n">
        <v>47</v>
      </c>
      <c r="G53" s="60" t="n">
        <v>88</v>
      </c>
    </row>
    <row r="54">
      <c r="A54" s="28" t="s">
        <v>103</v>
      </c>
      <c r="B54" s="60" t="s">
        <v>587</v>
      </c>
      <c r="C54" s="60" t="n">
        <v>3</v>
      </c>
      <c r="D54" s="60" t="n">
        <v>0</v>
      </c>
      <c r="E54" s="60" t="n">
        <v>0</v>
      </c>
      <c r="F54" s="60" t="n">
        <v>3</v>
      </c>
      <c r="G54" s="60" t="n">
        <v>3</v>
      </c>
    </row>
    <row r="55">
      <c r="A55" s="28" t="s">
        <v>103</v>
      </c>
      <c r="B55" s="60" t="s">
        <v>588</v>
      </c>
      <c r="C55" s="60" t="n">
        <v>2</v>
      </c>
      <c r="D55" s="60" t="n">
        <v>0</v>
      </c>
      <c r="E55" s="60" t="n">
        <v>0</v>
      </c>
      <c r="F55" s="60" t="n">
        <v>2</v>
      </c>
      <c r="G55" s="60" t="n">
        <v>2</v>
      </c>
    </row>
    <row r="56">
      <c r="A56" s="28" t="s">
        <v>103</v>
      </c>
      <c r="B56" s="60" t="s">
        <v>32</v>
      </c>
      <c r="C56" s="60" t="n">
        <v>5</v>
      </c>
      <c r="D56" s="60" t="n">
        <v>0</v>
      </c>
      <c r="E56" s="60" t="n">
        <v>0</v>
      </c>
      <c r="F56" s="60" t="n">
        <v>5</v>
      </c>
      <c r="G56" s="60" t="n">
        <v>5</v>
      </c>
    </row>
    <row r="57">
      <c r="A57" s="28" t="s">
        <v>263</v>
      </c>
      <c r="B57" s="60" t="s">
        <v>589</v>
      </c>
      <c r="C57" s="60" t="n">
        <v>3</v>
      </c>
      <c r="D57" s="60" t="n">
        <v>0</v>
      </c>
      <c r="E57" s="60" t="n">
        <v>1</v>
      </c>
      <c r="F57" s="60" t="n">
        <v>7</v>
      </c>
      <c r="G57" s="60" t="n">
        <v>10</v>
      </c>
    </row>
    <row r="58">
      <c r="A58" s="28" t="s">
        <v>263</v>
      </c>
      <c r="B58" s="60" t="s">
        <v>32</v>
      </c>
      <c r="C58" s="60" t="n">
        <v>3</v>
      </c>
      <c r="D58" s="60" t="n">
        <v>0</v>
      </c>
      <c r="E58" s="60" t="n">
        <v>1</v>
      </c>
      <c r="F58" s="60" t="n">
        <v>7</v>
      </c>
      <c r="G58" s="60" t="n">
        <v>10</v>
      </c>
    </row>
    <row r="59">
      <c r="A59" s="28" t="s">
        <v>146</v>
      </c>
      <c r="B59" s="60" t="s">
        <v>505</v>
      </c>
      <c r="C59" s="60" t="n">
        <v>2</v>
      </c>
      <c r="D59" s="60" t="n">
        <v>0</v>
      </c>
      <c r="E59" s="60" t="n">
        <v>28</v>
      </c>
      <c r="F59" s="60" t="n">
        <v>178</v>
      </c>
      <c r="G59" s="60" t="n">
        <v>178</v>
      </c>
    </row>
    <row r="60">
      <c r="A60" s="28" t="s">
        <v>146</v>
      </c>
      <c r="B60" s="60" t="s">
        <v>32</v>
      </c>
      <c r="C60" s="60" t="n">
        <v>2</v>
      </c>
      <c r="D60" s="60" t="n">
        <v>0</v>
      </c>
      <c r="E60" s="60" t="n">
        <v>28</v>
      </c>
      <c r="F60" s="60" t="n">
        <v>178</v>
      </c>
      <c r="G60" s="60" t="n">
        <v>178</v>
      </c>
    </row>
    <row r="61">
      <c r="A61" s="28" t="s">
        <v>468</v>
      </c>
      <c r="B61" s="60" t="s">
        <v>304</v>
      </c>
      <c r="C61" s="60" t="n">
        <v>2</v>
      </c>
      <c r="D61" s="60" t="n">
        <v>32</v>
      </c>
      <c r="E61" s="60" t="n">
        <v>921</v>
      </c>
      <c r="F61" s="60" t="n">
        <v>118</v>
      </c>
      <c r="G61" s="60" t="n">
        <v>521</v>
      </c>
    </row>
    <row r="62">
      <c r="A62" s="28" t="s">
        <v>468</v>
      </c>
      <c r="B62" s="60" t="s">
        <v>32</v>
      </c>
      <c r="C62" s="60" t="n">
        <v>2</v>
      </c>
      <c r="D62" s="60" t="n">
        <v>32</v>
      </c>
      <c r="E62" s="60" t="n">
        <v>921</v>
      </c>
      <c r="F62" s="60" t="n">
        <v>118</v>
      </c>
      <c r="G62" s="60" t="n">
        <v>521</v>
      </c>
    </row>
    <row r="63">
      <c r="A63" s="53" t="s">
        <v>32</v>
      </c>
      <c r="B63" s="61" t="s">
        <v>222</v>
      </c>
      <c r="C63" s="61" t="n">
        <v>196</v>
      </c>
      <c r="D63" s="61" t="n">
        <v>210</v>
      </c>
      <c r="E63" s="61" t="n">
        <v>1101</v>
      </c>
      <c r="F63" s="61" t="n">
        <v>1745</v>
      </c>
      <c r="G63" s="61" t="n">
        <v>3073</v>
      </c>
    </row>
    <row r="64">
      <c r="A64" s="28" t="s">
        <v>223</v>
      </c>
      <c r="B64" s="28"/>
      <c r="C64" s="28"/>
      <c r="D64" s="28"/>
      <c r="E64" s="28"/>
      <c r="F64" s="28"/>
      <c r="G64" s="28"/>
    </row>
    <row r="65">
      <c r="A65" s="28" t="s">
        <v>60</v>
      </c>
      <c r="B65" s="28"/>
      <c r="C65" s="28"/>
      <c r="D65" s="28"/>
      <c r="E65" s="28"/>
      <c r="F65" s="28"/>
      <c r="G65" s="28"/>
    </row>
  </sheetData>
  <sheetProtection sheet="1"/>
  <mergeCells count="20">
    <mergeCell ref="B1:E1"/>
    <mergeCell ref="A11:A14"/>
    <mergeCell ref="A15:A16"/>
    <mergeCell ref="A17:A22"/>
    <mergeCell ref="A23:A31"/>
    <mergeCell ref="A32:A33"/>
    <mergeCell ref="A34:A37"/>
    <mergeCell ref="A38:A39"/>
    <mergeCell ref="A40:A42"/>
    <mergeCell ref="A43:A44"/>
    <mergeCell ref="A45:A46"/>
    <mergeCell ref="A47:A49"/>
    <mergeCell ref="A50:A53"/>
    <mergeCell ref="A54:A56"/>
    <mergeCell ref="A57:A58"/>
    <mergeCell ref="A59:A60"/>
    <mergeCell ref="A61:A62"/>
    <mergeCell ref="A63:A63"/>
    <mergeCell ref="A64:G64"/>
    <mergeCell ref="A65:G65"/>
  </mergeCells>
  <hyperlinks>
    <hyperlink ref="A7" r:id="rId1h"/>
  </hyperlinks>
  <pageMargins left="0.7" right="0.7" top="0.75" bottom="0.75" header="0.3" footer="0.3"/>
  <pageSetup paperSize="9" orientation="portrait"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591</v>
      </c>
    </row>
    <row r="6" ht="15.95" customHeight="1">
      <c r="A6" s="16" t="s">
        <v>27</v>
      </c>
    </row>
    <row r="7" ht="15" customHeight="1">
      <c r="A7" s="9" t="s">
        <v>25</v>
      </c>
    </row>
    <row r="9">
      <c r="A9" s="23"/>
      <c r="B9" s="23"/>
      <c r="C9" s="23"/>
      <c r="D9" s="23"/>
      <c r="E9" s="23"/>
      <c r="F9" s="23"/>
      <c r="G9" s="23"/>
    </row>
    <row r="10">
      <c r="A10" s="62" t="s">
        <v>97</v>
      </c>
      <c r="B10" s="62" t="s">
        <v>296</v>
      </c>
      <c r="C10" s="26" t="s">
        <v>33</v>
      </c>
      <c r="D10" s="26" t="s">
        <v>34</v>
      </c>
      <c r="E10" s="26" t="s">
        <v>45</v>
      </c>
      <c r="F10" s="26" t="s">
        <v>98</v>
      </c>
      <c r="G10" s="26" t="s">
        <v>99</v>
      </c>
    </row>
    <row r="11">
      <c r="A11" s="28" t="s">
        <v>156</v>
      </c>
      <c r="B11" s="62" t="s">
        <v>592</v>
      </c>
      <c r="C11" s="62" t="n">
        <v>256</v>
      </c>
      <c r="D11" s="62" t="n">
        <v>0</v>
      </c>
      <c r="E11" s="62" t="n">
        <v>64</v>
      </c>
      <c r="F11" s="62" t="n">
        <v>416</v>
      </c>
      <c r="G11" s="62" t="n">
        <v>544</v>
      </c>
    </row>
    <row r="12">
      <c r="A12" s="28" t="s">
        <v>156</v>
      </c>
      <c r="B12" s="62" t="s">
        <v>593</v>
      </c>
      <c r="C12" s="62" t="n">
        <v>176</v>
      </c>
      <c r="D12" s="62" t="n">
        <v>0</v>
      </c>
      <c r="E12" s="62" t="n">
        <v>64</v>
      </c>
      <c r="F12" s="62" t="n">
        <v>400</v>
      </c>
      <c r="G12" s="62" t="n">
        <v>528</v>
      </c>
    </row>
    <row r="13">
      <c r="A13" s="28" t="s">
        <v>156</v>
      </c>
      <c r="B13" s="62" t="s">
        <v>594</v>
      </c>
      <c r="C13" s="62" t="n">
        <v>128</v>
      </c>
      <c r="D13" s="62" t="n">
        <v>0</v>
      </c>
      <c r="E13" s="62" t="n">
        <v>224</v>
      </c>
      <c r="F13" s="62" t="n">
        <v>672</v>
      </c>
      <c r="G13" s="62" t="n">
        <v>1248</v>
      </c>
    </row>
    <row r="14">
      <c r="A14" s="28" t="s">
        <v>156</v>
      </c>
      <c r="B14" s="62" t="s">
        <v>595</v>
      </c>
      <c r="C14" s="62" t="n">
        <v>126</v>
      </c>
      <c r="D14" s="62" t="n">
        <v>30</v>
      </c>
      <c r="E14" s="62" t="n">
        <v>186</v>
      </c>
      <c r="F14" s="62" t="n">
        <v>396</v>
      </c>
      <c r="G14" s="62" t="n">
        <v>744</v>
      </c>
    </row>
    <row r="15">
      <c r="A15" s="28" t="s">
        <v>156</v>
      </c>
      <c r="B15" s="62" t="s">
        <v>596</v>
      </c>
      <c r="C15" s="62" t="n">
        <v>120</v>
      </c>
      <c r="D15" s="62" t="n">
        <v>80</v>
      </c>
      <c r="E15" s="62" t="n">
        <v>0</v>
      </c>
      <c r="F15" s="62" t="n">
        <v>400</v>
      </c>
      <c r="G15" s="62" t="n">
        <v>600</v>
      </c>
    </row>
    <row r="16">
      <c r="A16" s="28" t="s">
        <v>156</v>
      </c>
      <c r="B16" s="62" t="s">
        <v>597</v>
      </c>
      <c r="C16" s="62" t="n">
        <v>96</v>
      </c>
      <c r="D16" s="62" t="n">
        <v>96</v>
      </c>
      <c r="E16" s="62" t="n">
        <v>0</v>
      </c>
      <c r="F16" s="62" t="n">
        <v>384</v>
      </c>
      <c r="G16" s="62" t="n">
        <v>384</v>
      </c>
    </row>
    <row r="17">
      <c r="A17" s="28" t="s">
        <v>156</v>
      </c>
      <c r="B17" s="62" t="s">
        <v>598</v>
      </c>
      <c r="C17" s="62" t="n">
        <v>96</v>
      </c>
      <c r="D17" s="62" t="n">
        <v>0</v>
      </c>
      <c r="E17" s="62" t="n">
        <v>0</v>
      </c>
      <c r="F17" s="62" t="n">
        <v>336</v>
      </c>
      <c r="G17" s="62" t="n">
        <v>672</v>
      </c>
    </row>
    <row r="18">
      <c r="A18" s="28" t="s">
        <v>156</v>
      </c>
      <c r="B18" s="62" t="s">
        <v>599</v>
      </c>
      <c r="C18" s="62" t="n">
        <v>94</v>
      </c>
      <c r="D18" s="62" t="n">
        <v>0</v>
      </c>
      <c r="E18" s="62" t="n">
        <v>62</v>
      </c>
      <c r="F18" s="62" t="n">
        <v>157</v>
      </c>
      <c r="G18" s="62" t="n">
        <v>423</v>
      </c>
    </row>
    <row r="19">
      <c r="A19" s="28" t="s">
        <v>156</v>
      </c>
      <c r="B19" s="62" t="s">
        <v>600</v>
      </c>
      <c r="C19" s="62" t="n">
        <v>84</v>
      </c>
      <c r="D19" s="62" t="n">
        <v>84</v>
      </c>
      <c r="E19" s="62" t="n">
        <v>0</v>
      </c>
      <c r="F19" s="62" t="n">
        <v>672</v>
      </c>
      <c r="G19" s="62" t="n">
        <v>840</v>
      </c>
    </row>
    <row r="20">
      <c r="A20" s="28" t="s">
        <v>156</v>
      </c>
      <c r="B20" s="62" t="s">
        <v>304</v>
      </c>
      <c r="C20" s="62" t="n">
        <v>252</v>
      </c>
      <c r="D20" s="62" t="n">
        <v>176</v>
      </c>
      <c r="E20" s="62" t="n">
        <v>351</v>
      </c>
      <c r="F20" s="62" t="n">
        <v>1842</v>
      </c>
      <c r="G20" s="62" t="n">
        <v>3172</v>
      </c>
    </row>
    <row r="21">
      <c r="A21" s="28" t="s">
        <v>156</v>
      </c>
      <c r="B21" s="62" t="s">
        <v>32</v>
      </c>
      <c r="C21" s="62" t="n">
        <v>1428</v>
      </c>
      <c r="D21" s="62" t="n">
        <v>466</v>
      </c>
      <c r="E21" s="62" t="n">
        <v>951</v>
      </c>
      <c r="F21" s="62" t="n">
        <v>5675</v>
      </c>
      <c r="G21" s="62" t="n">
        <v>9155</v>
      </c>
    </row>
    <row r="22">
      <c r="A22" s="28" t="s">
        <v>267</v>
      </c>
      <c r="B22" s="62" t="s">
        <v>601</v>
      </c>
      <c r="C22" s="62" t="n">
        <v>263</v>
      </c>
      <c r="D22" s="62" t="n">
        <v>0</v>
      </c>
      <c r="E22" s="62" t="n">
        <v>40</v>
      </c>
      <c r="F22" s="62" t="n">
        <v>630</v>
      </c>
      <c r="G22" s="62" t="n">
        <v>743</v>
      </c>
    </row>
    <row r="23">
      <c r="A23" s="28" t="s">
        <v>267</v>
      </c>
      <c r="B23" s="62" t="s">
        <v>602</v>
      </c>
      <c r="C23" s="62" t="n">
        <v>244</v>
      </c>
      <c r="D23" s="62" t="n">
        <v>104</v>
      </c>
      <c r="E23" s="62" t="n">
        <v>131</v>
      </c>
      <c r="F23" s="62" t="n">
        <v>885</v>
      </c>
      <c r="G23" s="62" t="n">
        <v>1425</v>
      </c>
    </row>
    <row r="24">
      <c r="A24" s="28" t="s">
        <v>267</v>
      </c>
      <c r="B24" s="62" t="s">
        <v>603</v>
      </c>
      <c r="C24" s="62" t="n">
        <v>190</v>
      </c>
      <c r="D24" s="62" t="n">
        <v>0</v>
      </c>
      <c r="E24" s="62" t="n">
        <v>0</v>
      </c>
      <c r="F24" s="62" t="n">
        <v>190</v>
      </c>
      <c r="G24" s="62" t="n">
        <v>190</v>
      </c>
    </row>
    <row r="25">
      <c r="A25" s="28" t="s">
        <v>267</v>
      </c>
      <c r="B25" s="62" t="s">
        <v>604</v>
      </c>
      <c r="C25" s="62" t="n">
        <v>67</v>
      </c>
      <c r="D25" s="62" t="n">
        <v>33</v>
      </c>
      <c r="E25" s="62" t="n">
        <v>0</v>
      </c>
      <c r="F25" s="62" t="n">
        <v>220</v>
      </c>
      <c r="G25" s="62" t="n">
        <v>340</v>
      </c>
    </row>
    <row r="26">
      <c r="A26" s="28" t="s">
        <v>267</v>
      </c>
      <c r="B26" s="62" t="s">
        <v>605</v>
      </c>
      <c r="C26" s="62" t="n">
        <v>64</v>
      </c>
      <c r="D26" s="62" t="n">
        <v>0</v>
      </c>
      <c r="E26" s="62" t="n">
        <v>0</v>
      </c>
      <c r="F26" s="62" t="n">
        <v>384</v>
      </c>
      <c r="G26" s="62" t="n">
        <v>736</v>
      </c>
    </row>
    <row r="27">
      <c r="A27" s="28" t="s">
        <v>267</v>
      </c>
      <c r="B27" s="62" t="s">
        <v>606</v>
      </c>
      <c r="C27" s="62" t="n">
        <v>62</v>
      </c>
      <c r="D27" s="62" t="n">
        <v>8</v>
      </c>
      <c r="E27" s="62" t="n">
        <v>104</v>
      </c>
      <c r="F27" s="62" t="n">
        <v>338</v>
      </c>
      <c r="G27" s="62" t="n">
        <v>474</v>
      </c>
    </row>
    <row r="28">
      <c r="A28" s="28" t="s">
        <v>267</v>
      </c>
      <c r="B28" s="62" t="s">
        <v>304</v>
      </c>
      <c r="C28" s="62" t="n">
        <v>273</v>
      </c>
      <c r="D28" s="62" t="n">
        <v>260</v>
      </c>
      <c r="E28" s="62" t="n">
        <v>357</v>
      </c>
      <c r="F28" s="62" t="n">
        <v>3621</v>
      </c>
      <c r="G28" s="62" t="n">
        <v>5815</v>
      </c>
    </row>
    <row r="29">
      <c r="A29" s="28" t="s">
        <v>267</v>
      </c>
      <c r="B29" s="62" t="s">
        <v>32</v>
      </c>
      <c r="C29" s="62" t="n">
        <v>1163</v>
      </c>
      <c r="D29" s="62" t="n">
        <v>405</v>
      </c>
      <c r="E29" s="62" t="n">
        <v>632</v>
      </c>
      <c r="F29" s="62" t="n">
        <v>6268</v>
      </c>
      <c r="G29" s="62" t="n">
        <v>9723</v>
      </c>
    </row>
    <row r="30">
      <c r="A30" s="28" t="s">
        <v>268</v>
      </c>
      <c r="B30" s="62" t="s">
        <v>607</v>
      </c>
      <c r="C30" s="62" t="n">
        <v>496</v>
      </c>
      <c r="D30" s="62" t="n">
        <v>169</v>
      </c>
      <c r="E30" s="62" t="n">
        <v>220</v>
      </c>
      <c r="F30" s="62" t="n">
        <v>1476</v>
      </c>
      <c r="G30" s="62" t="n">
        <v>3029</v>
      </c>
    </row>
    <row r="31">
      <c r="A31" s="28" t="s">
        <v>268</v>
      </c>
      <c r="B31" s="62" t="s">
        <v>608</v>
      </c>
      <c r="C31" s="62" t="n">
        <v>71</v>
      </c>
      <c r="D31" s="62" t="n">
        <v>71</v>
      </c>
      <c r="E31" s="62" t="n">
        <v>21</v>
      </c>
      <c r="F31" s="62" t="n">
        <v>573</v>
      </c>
      <c r="G31" s="62" t="n">
        <v>1128</v>
      </c>
    </row>
    <row r="32">
      <c r="A32" s="28" t="s">
        <v>268</v>
      </c>
      <c r="B32" s="62" t="s">
        <v>304</v>
      </c>
      <c r="C32" s="62" t="n">
        <v>32</v>
      </c>
      <c r="D32" s="62" t="n">
        <v>16</v>
      </c>
      <c r="E32" s="62" t="n">
        <v>13</v>
      </c>
      <c r="F32" s="62" t="n">
        <v>185</v>
      </c>
      <c r="G32" s="62" t="n">
        <v>330</v>
      </c>
    </row>
    <row r="33">
      <c r="A33" s="28" t="s">
        <v>268</v>
      </c>
      <c r="B33" s="62" t="s">
        <v>32</v>
      </c>
      <c r="C33" s="62" t="n">
        <v>599</v>
      </c>
      <c r="D33" s="62" t="n">
        <v>256</v>
      </c>
      <c r="E33" s="62" t="n">
        <v>254</v>
      </c>
      <c r="F33" s="62" t="n">
        <v>2234</v>
      </c>
      <c r="G33" s="62" t="n">
        <v>4487</v>
      </c>
    </row>
    <row r="34">
      <c r="A34" s="28" t="s">
        <v>269</v>
      </c>
      <c r="B34" s="62" t="s">
        <v>609</v>
      </c>
      <c r="C34" s="62" t="n">
        <v>152</v>
      </c>
      <c r="D34" s="62" t="n">
        <v>32</v>
      </c>
      <c r="E34" s="62" t="n">
        <v>62</v>
      </c>
      <c r="F34" s="62" t="n">
        <v>328</v>
      </c>
      <c r="G34" s="62" t="n">
        <v>395</v>
      </c>
    </row>
    <row r="35">
      <c r="A35" s="28" t="s">
        <v>269</v>
      </c>
      <c r="B35" s="62" t="s">
        <v>610</v>
      </c>
      <c r="C35" s="62" t="n">
        <v>118</v>
      </c>
      <c r="D35" s="62" t="n">
        <v>191</v>
      </c>
      <c r="E35" s="62" t="n">
        <v>14</v>
      </c>
      <c r="F35" s="62" t="n">
        <v>659</v>
      </c>
      <c r="G35" s="62" t="n">
        <v>1129</v>
      </c>
    </row>
    <row r="36">
      <c r="A36" s="28" t="s">
        <v>269</v>
      </c>
      <c r="B36" s="62" t="s">
        <v>611</v>
      </c>
      <c r="C36" s="62" t="n">
        <v>64</v>
      </c>
      <c r="D36" s="62" t="n">
        <v>18</v>
      </c>
      <c r="E36" s="62" t="n">
        <v>0</v>
      </c>
      <c r="F36" s="62" t="n">
        <v>166</v>
      </c>
      <c r="G36" s="62" t="n">
        <v>256</v>
      </c>
    </row>
    <row r="37">
      <c r="A37" s="28" t="s">
        <v>269</v>
      </c>
      <c r="B37" s="62" t="s">
        <v>612</v>
      </c>
      <c r="C37" s="62" t="n">
        <v>20</v>
      </c>
      <c r="D37" s="62" t="n">
        <v>416</v>
      </c>
      <c r="E37" s="62" t="n">
        <v>94</v>
      </c>
      <c r="F37" s="62" t="n">
        <v>1286</v>
      </c>
      <c r="G37" s="62" t="n">
        <v>2192</v>
      </c>
    </row>
    <row r="38">
      <c r="A38" s="28" t="s">
        <v>269</v>
      </c>
      <c r="B38" s="62" t="s">
        <v>304</v>
      </c>
      <c r="C38" s="62" t="n">
        <v>2</v>
      </c>
      <c r="D38" s="62" t="n">
        <v>262</v>
      </c>
      <c r="E38" s="62" t="n">
        <v>199</v>
      </c>
      <c r="F38" s="62" t="n">
        <v>757</v>
      </c>
      <c r="G38" s="62" t="n">
        <v>1489</v>
      </c>
    </row>
    <row r="39">
      <c r="A39" s="28" t="s">
        <v>269</v>
      </c>
      <c r="B39" s="62" t="s">
        <v>32</v>
      </c>
      <c r="C39" s="62" t="n">
        <v>356</v>
      </c>
      <c r="D39" s="62" t="n">
        <v>919</v>
      </c>
      <c r="E39" s="62" t="n">
        <v>369</v>
      </c>
      <c r="F39" s="62" t="n">
        <v>3196</v>
      </c>
      <c r="G39" s="62" t="n">
        <v>5461</v>
      </c>
    </row>
    <row r="40">
      <c r="A40" s="28" t="s">
        <v>270</v>
      </c>
      <c r="B40" s="62" t="s">
        <v>613</v>
      </c>
      <c r="C40" s="62" t="n">
        <v>50</v>
      </c>
      <c r="D40" s="62" t="n">
        <v>14</v>
      </c>
      <c r="E40" s="62" t="n">
        <v>21</v>
      </c>
      <c r="F40" s="62" t="n">
        <v>191</v>
      </c>
      <c r="G40" s="62" t="n">
        <v>208</v>
      </c>
    </row>
    <row r="41">
      <c r="A41" s="28" t="s">
        <v>270</v>
      </c>
      <c r="B41" s="62" t="s">
        <v>614</v>
      </c>
      <c r="C41" s="62" t="n">
        <v>44</v>
      </c>
      <c r="D41" s="62" t="n">
        <v>1</v>
      </c>
      <c r="E41" s="62" t="n">
        <v>14</v>
      </c>
      <c r="F41" s="62" t="n">
        <v>160</v>
      </c>
      <c r="G41" s="62" t="n">
        <v>254</v>
      </c>
    </row>
    <row r="42">
      <c r="A42" s="28" t="s">
        <v>270</v>
      </c>
      <c r="B42" s="62" t="s">
        <v>615</v>
      </c>
      <c r="C42" s="62" t="n">
        <v>42</v>
      </c>
      <c r="D42" s="62" t="n">
        <v>0</v>
      </c>
      <c r="E42" s="62" t="n">
        <v>0</v>
      </c>
      <c r="F42" s="62" t="n">
        <v>89</v>
      </c>
      <c r="G42" s="62" t="n">
        <v>131</v>
      </c>
    </row>
    <row r="43">
      <c r="A43" s="28" t="s">
        <v>270</v>
      </c>
      <c r="B43" s="62" t="s">
        <v>616</v>
      </c>
      <c r="C43" s="62" t="n">
        <v>38</v>
      </c>
      <c r="D43" s="62" t="n">
        <v>20</v>
      </c>
      <c r="E43" s="62" t="n">
        <v>15</v>
      </c>
      <c r="F43" s="62" t="n">
        <v>144</v>
      </c>
      <c r="G43" s="62" t="n">
        <v>220</v>
      </c>
    </row>
    <row r="44">
      <c r="A44" s="28" t="s">
        <v>270</v>
      </c>
      <c r="B44" s="62" t="s">
        <v>617</v>
      </c>
      <c r="C44" s="62" t="n">
        <v>18</v>
      </c>
      <c r="D44" s="62" t="n">
        <v>20</v>
      </c>
      <c r="E44" s="62" t="n">
        <v>0</v>
      </c>
      <c r="F44" s="62" t="n">
        <v>93</v>
      </c>
      <c r="G44" s="62" t="n">
        <v>155</v>
      </c>
    </row>
    <row r="45">
      <c r="A45" s="28" t="s">
        <v>270</v>
      </c>
      <c r="B45" s="62" t="s">
        <v>304</v>
      </c>
      <c r="C45" s="62" t="n">
        <v>89</v>
      </c>
      <c r="D45" s="62" t="n">
        <v>107</v>
      </c>
      <c r="E45" s="62" t="n">
        <v>101</v>
      </c>
      <c r="F45" s="62" t="n">
        <v>1205</v>
      </c>
      <c r="G45" s="62" t="n">
        <v>1721</v>
      </c>
    </row>
    <row r="46">
      <c r="A46" s="28" t="s">
        <v>270</v>
      </c>
      <c r="B46" s="62" t="s">
        <v>32</v>
      </c>
      <c r="C46" s="62" t="n">
        <v>281</v>
      </c>
      <c r="D46" s="62" t="n">
        <v>162</v>
      </c>
      <c r="E46" s="62" t="n">
        <v>151</v>
      </c>
      <c r="F46" s="62" t="n">
        <v>1882</v>
      </c>
      <c r="G46" s="62" t="n">
        <v>2689</v>
      </c>
    </row>
    <row r="47">
      <c r="A47" s="28" t="s">
        <v>136</v>
      </c>
      <c r="B47" s="62" t="s">
        <v>618</v>
      </c>
      <c r="C47" s="62" t="n">
        <v>103</v>
      </c>
      <c r="D47" s="62" t="n">
        <v>111</v>
      </c>
      <c r="E47" s="62" t="n">
        <v>86</v>
      </c>
      <c r="F47" s="62" t="n">
        <v>772</v>
      </c>
      <c r="G47" s="62" t="n">
        <v>1303</v>
      </c>
    </row>
    <row r="48">
      <c r="A48" s="28" t="s">
        <v>136</v>
      </c>
      <c r="B48" s="62" t="s">
        <v>619</v>
      </c>
      <c r="C48" s="62" t="n">
        <v>63</v>
      </c>
      <c r="D48" s="62" t="n">
        <v>80</v>
      </c>
      <c r="E48" s="62" t="n">
        <v>63</v>
      </c>
      <c r="F48" s="62" t="n">
        <v>475</v>
      </c>
      <c r="G48" s="62" t="n">
        <v>817</v>
      </c>
    </row>
    <row r="49">
      <c r="A49" s="28" t="s">
        <v>136</v>
      </c>
      <c r="B49" s="62" t="s">
        <v>620</v>
      </c>
      <c r="C49" s="62" t="n">
        <v>39</v>
      </c>
      <c r="D49" s="62" t="n">
        <v>53</v>
      </c>
      <c r="E49" s="62" t="n">
        <v>35</v>
      </c>
      <c r="F49" s="62" t="n">
        <v>312</v>
      </c>
      <c r="G49" s="62" t="n">
        <v>524</v>
      </c>
    </row>
    <row r="50">
      <c r="A50" s="28" t="s">
        <v>136</v>
      </c>
      <c r="B50" s="62" t="s">
        <v>304</v>
      </c>
      <c r="C50" s="62" t="n">
        <v>38</v>
      </c>
      <c r="D50" s="62" t="n">
        <v>59</v>
      </c>
      <c r="E50" s="62" t="n">
        <v>74</v>
      </c>
      <c r="F50" s="62" t="n">
        <v>439</v>
      </c>
      <c r="G50" s="62" t="n">
        <v>766</v>
      </c>
    </row>
    <row r="51">
      <c r="A51" s="28" t="s">
        <v>136</v>
      </c>
      <c r="B51" s="62" t="s">
        <v>32</v>
      </c>
      <c r="C51" s="62" t="n">
        <v>243</v>
      </c>
      <c r="D51" s="62" t="n">
        <v>303</v>
      </c>
      <c r="E51" s="62" t="n">
        <v>258</v>
      </c>
      <c r="F51" s="62" t="n">
        <v>1998</v>
      </c>
      <c r="G51" s="62" t="n">
        <v>3410</v>
      </c>
    </row>
    <row r="52">
      <c r="A52" s="28" t="s">
        <v>271</v>
      </c>
      <c r="B52" s="62" t="s">
        <v>621</v>
      </c>
      <c r="C52" s="62" t="n">
        <v>90</v>
      </c>
      <c r="D52" s="62" t="n">
        <v>0</v>
      </c>
      <c r="E52" s="62" t="n">
        <v>0</v>
      </c>
      <c r="F52" s="62" t="n">
        <v>1445</v>
      </c>
      <c r="G52" s="62" t="n">
        <v>2394</v>
      </c>
    </row>
    <row r="53">
      <c r="A53" s="28" t="s">
        <v>271</v>
      </c>
      <c r="B53" s="62" t="s">
        <v>622</v>
      </c>
      <c r="C53" s="62" t="n">
        <v>30</v>
      </c>
      <c r="D53" s="62" t="n">
        <v>0</v>
      </c>
      <c r="E53" s="62" t="n">
        <v>0</v>
      </c>
      <c r="F53" s="62" t="n">
        <v>310</v>
      </c>
      <c r="G53" s="62" t="n">
        <v>525</v>
      </c>
    </row>
    <row r="54">
      <c r="A54" s="28" t="s">
        <v>271</v>
      </c>
      <c r="B54" s="62" t="s">
        <v>623</v>
      </c>
      <c r="C54" s="62" t="n">
        <v>15</v>
      </c>
      <c r="D54" s="62" t="n">
        <v>35</v>
      </c>
      <c r="E54" s="62" t="n">
        <v>0</v>
      </c>
      <c r="F54" s="62" t="n">
        <v>96</v>
      </c>
      <c r="G54" s="62" t="n">
        <v>321</v>
      </c>
    </row>
    <row r="55">
      <c r="A55" s="28" t="s">
        <v>271</v>
      </c>
      <c r="B55" s="62" t="s">
        <v>304</v>
      </c>
      <c r="C55" s="62" t="n">
        <v>5</v>
      </c>
      <c r="D55" s="62" t="n">
        <v>89</v>
      </c>
      <c r="E55" s="62" t="n">
        <v>57</v>
      </c>
      <c r="F55" s="62" t="n">
        <v>1488</v>
      </c>
      <c r="G55" s="62" t="n">
        <v>3640</v>
      </c>
    </row>
    <row r="56">
      <c r="A56" s="28" t="s">
        <v>271</v>
      </c>
      <c r="B56" s="62" t="s">
        <v>32</v>
      </c>
      <c r="C56" s="62" t="n">
        <v>140</v>
      </c>
      <c r="D56" s="62" t="n">
        <v>124</v>
      </c>
      <c r="E56" s="62" t="n">
        <v>57</v>
      </c>
      <c r="F56" s="62" t="n">
        <v>3339</v>
      </c>
      <c r="G56" s="62" t="n">
        <v>6880</v>
      </c>
    </row>
    <row r="57">
      <c r="A57" s="28" t="s">
        <v>144</v>
      </c>
      <c r="B57" s="62" t="s">
        <v>624</v>
      </c>
      <c r="C57" s="62" t="n">
        <v>30</v>
      </c>
      <c r="D57" s="62" t="n">
        <v>76</v>
      </c>
      <c r="E57" s="62" t="n">
        <v>21</v>
      </c>
      <c r="F57" s="62" t="n">
        <v>429</v>
      </c>
      <c r="G57" s="62" t="n">
        <v>833</v>
      </c>
    </row>
    <row r="58">
      <c r="A58" s="28" t="s">
        <v>144</v>
      </c>
      <c r="B58" s="62" t="s">
        <v>625</v>
      </c>
      <c r="C58" s="62" t="n">
        <v>24</v>
      </c>
      <c r="D58" s="62" t="n">
        <v>20</v>
      </c>
      <c r="E58" s="62" t="n">
        <v>1</v>
      </c>
      <c r="F58" s="62" t="n">
        <v>154</v>
      </c>
      <c r="G58" s="62" t="n">
        <v>215</v>
      </c>
    </row>
    <row r="59">
      <c r="A59" s="28" t="s">
        <v>144</v>
      </c>
      <c r="B59" s="62" t="s">
        <v>626</v>
      </c>
      <c r="C59" s="62" t="n">
        <v>13</v>
      </c>
      <c r="D59" s="62" t="n">
        <v>10</v>
      </c>
      <c r="E59" s="62" t="n">
        <v>10</v>
      </c>
      <c r="F59" s="62" t="n">
        <v>95</v>
      </c>
      <c r="G59" s="62" t="n">
        <v>155</v>
      </c>
    </row>
    <row r="60">
      <c r="A60" s="28" t="s">
        <v>144</v>
      </c>
      <c r="B60" s="62" t="s">
        <v>627</v>
      </c>
      <c r="C60" s="62" t="n">
        <v>13</v>
      </c>
      <c r="D60" s="62" t="n">
        <v>21</v>
      </c>
      <c r="E60" s="62" t="n">
        <v>14</v>
      </c>
      <c r="F60" s="62" t="n">
        <v>99</v>
      </c>
      <c r="G60" s="62" t="n">
        <v>173</v>
      </c>
    </row>
    <row r="61">
      <c r="A61" s="28" t="s">
        <v>144</v>
      </c>
      <c r="B61" s="62" t="s">
        <v>628</v>
      </c>
      <c r="C61" s="62" t="n">
        <v>9</v>
      </c>
      <c r="D61" s="62" t="n">
        <v>19</v>
      </c>
      <c r="E61" s="62" t="n">
        <v>6</v>
      </c>
      <c r="F61" s="62" t="n">
        <v>104</v>
      </c>
      <c r="G61" s="62" t="n">
        <v>227</v>
      </c>
    </row>
    <row r="62">
      <c r="A62" s="28" t="s">
        <v>144</v>
      </c>
      <c r="B62" s="62" t="s">
        <v>629</v>
      </c>
      <c r="C62" s="62" t="n">
        <v>8</v>
      </c>
      <c r="D62" s="62" t="n">
        <v>30</v>
      </c>
      <c r="E62" s="62" t="n">
        <v>2</v>
      </c>
      <c r="F62" s="62" t="n">
        <v>119</v>
      </c>
      <c r="G62" s="62" t="n">
        <v>204</v>
      </c>
    </row>
    <row r="63">
      <c r="A63" s="28" t="s">
        <v>144</v>
      </c>
      <c r="B63" s="62" t="s">
        <v>630</v>
      </c>
      <c r="C63" s="62" t="n">
        <v>8</v>
      </c>
      <c r="D63" s="62" t="n">
        <v>7</v>
      </c>
      <c r="E63" s="62" t="n">
        <v>10</v>
      </c>
      <c r="F63" s="62" t="n">
        <v>60</v>
      </c>
      <c r="G63" s="62" t="n">
        <v>91</v>
      </c>
    </row>
    <row r="64">
      <c r="A64" s="28" t="s">
        <v>144</v>
      </c>
      <c r="B64" s="62" t="s">
        <v>304</v>
      </c>
      <c r="C64" s="62" t="n">
        <v>18</v>
      </c>
      <c r="D64" s="62" t="n">
        <v>53</v>
      </c>
      <c r="E64" s="62" t="n">
        <v>30</v>
      </c>
      <c r="F64" s="62" t="n">
        <v>260</v>
      </c>
      <c r="G64" s="62" t="n">
        <v>435</v>
      </c>
    </row>
    <row r="65">
      <c r="A65" s="28" t="s">
        <v>144</v>
      </c>
      <c r="B65" s="62" t="s">
        <v>32</v>
      </c>
      <c r="C65" s="62" t="n">
        <v>123</v>
      </c>
      <c r="D65" s="62" t="n">
        <v>236</v>
      </c>
      <c r="E65" s="62" t="n">
        <v>94</v>
      </c>
      <c r="F65" s="62" t="n">
        <v>1320</v>
      </c>
      <c r="G65" s="62" t="n">
        <v>2333</v>
      </c>
    </row>
    <row r="66">
      <c r="A66" s="28" t="s">
        <v>272</v>
      </c>
      <c r="B66" s="62" t="s">
        <v>631</v>
      </c>
      <c r="C66" s="62" t="n">
        <v>28</v>
      </c>
      <c r="D66" s="62" t="n">
        <v>26</v>
      </c>
      <c r="E66" s="62" t="n">
        <v>0</v>
      </c>
      <c r="F66" s="62" t="n">
        <v>82</v>
      </c>
      <c r="G66" s="62" t="n">
        <v>112</v>
      </c>
    </row>
    <row r="67">
      <c r="A67" s="28" t="s">
        <v>272</v>
      </c>
      <c r="B67" s="62" t="s">
        <v>632</v>
      </c>
      <c r="C67" s="62" t="n">
        <v>28</v>
      </c>
      <c r="D67" s="62" t="n">
        <v>15</v>
      </c>
      <c r="E67" s="62" t="n">
        <v>0</v>
      </c>
      <c r="F67" s="62" t="n">
        <v>58</v>
      </c>
      <c r="G67" s="62" t="n">
        <v>82</v>
      </c>
    </row>
    <row r="68">
      <c r="A68" s="28" t="s">
        <v>272</v>
      </c>
      <c r="B68" s="62" t="s">
        <v>633</v>
      </c>
      <c r="C68" s="62" t="n">
        <v>28</v>
      </c>
      <c r="D68" s="62" t="n">
        <v>0</v>
      </c>
      <c r="E68" s="62" t="n">
        <v>0</v>
      </c>
      <c r="F68" s="62" t="n">
        <v>56</v>
      </c>
      <c r="G68" s="62" t="n">
        <v>56</v>
      </c>
    </row>
    <row r="69">
      <c r="A69" s="28" t="s">
        <v>272</v>
      </c>
      <c r="B69" s="62" t="s">
        <v>634</v>
      </c>
      <c r="C69" s="62" t="n">
        <v>10</v>
      </c>
      <c r="D69" s="62" t="n">
        <v>14</v>
      </c>
      <c r="E69" s="62" t="n">
        <v>0</v>
      </c>
      <c r="F69" s="62" t="n">
        <v>34</v>
      </c>
      <c r="G69" s="62" t="n">
        <v>47</v>
      </c>
    </row>
    <row r="70">
      <c r="A70" s="28" t="s">
        <v>272</v>
      </c>
      <c r="B70" s="62" t="s">
        <v>635</v>
      </c>
      <c r="C70" s="62" t="n">
        <v>10</v>
      </c>
      <c r="D70" s="62" t="n">
        <v>6</v>
      </c>
      <c r="E70" s="62" t="n">
        <v>0</v>
      </c>
      <c r="F70" s="62" t="n">
        <v>19</v>
      </c>
      <c r="G70" s="62" t="n">
        <v>22</v>
      </c>
    </row>
    <row r="71">
      <c r="A71" s="28" t="s">
        <v>272</v>
      </c>
      <c r="B71" s="62" t="s">
        <v>304</v>
      </c>
      <c r="C71" s="62" t="n">
        <v>8</v>
      </c>
      <c r="D71" s="62" t="n">
        <v>11</v>
      </c>
      <c r="E71" s="62" t="n">
        <v>0</v>
      </c>
      <c r="F71" s="62" t="n">
        <v>33</v>
      </c>
      <c r="G71" s="62" t="n">
        <v>47</v>
      </c>
    </row>
    <row r="72">
      <c r="A72" s="28" t="s">
        <v>272</v>
      </c>
      <c r="B72" s="62" t="s">
        <v>32</v>
      </c>
      <c r="C72" s="62" t="n">
        <v>112</v>
      </c>
      <c r="D72" s="62" t="n">
        <v>72</v>
      </c>
      <c r="E72" s="62" t="n">
        <v>0</v>
      </c>
      <c r="F72" s="62" t="n">
        <v>282</v>
      </c>
      <c r="G72" s="62" t="n">
        <v>366</v>
      </c>
    </row>
    <row r="73">
      <c r="A73" s="28" t="s">
        <v>273</v>
      </c>
      <c r="B73" s="62" t="s">
        <v>636</v>
      </c>
      <c r="C73" s="62" t="n">
        <v>61</v>
      </c>
      <c r="D73" s="62" t="n">
        <v>61</v>
      </c>
      <c r="E73" s="62" t="n">
        <v>46</v>
      </c>
      <c r="F73" s="62" t="n">
        <v>294</v>
      </c>
      <c r="G73" s="62" t="n">
        <v>448</v>
      </c>
    </row>
    <row r="74">
      <c r="A74" s="28" t="s">
        <v>273</v>
      </c>
      <c r="B74" s="62" t="s">
        <v>637</v>
      </c>
      <c r="C74" s="62" t="n">
        <v>18</v>
      </c>
      <c r="D74" s="62" t="n">
        <v>11</v>
      </c>
      <c r="E74" s="62" t="n">
        <v>0</v>
      </c>
      <c r="F74" s="62" t="n">
        <v>50</v>
      </c>
      <c r="G74" s="62" t="n">
        <v>72</v>
      </c>
    </row>
    <row r="75">
      <c r="A75" s="28" t="s">
        <v>273</v>
      </c>
      <c r="B75" s="62" t="s">
        <v>638</v>
      </c>
      <c r="C75" s="62" t="n">
        <v>10</v>
      </c>
      <c r="D75" s="62" t="n">
        <v>16</v>
      </c>
      <c r="E75" s="62" t="n">
        <v>0</v>
      </c>
      <c r="F75" s="62" t="n">
        <v>72</v>
      </c>
      <c r="G75" s="62" t="n">
        <v>156</v>
      </c>
    </row>
    <row r="76">
      <c r="A76" s="28" t="s">
        <v>273</v>
      </c>
      <c r="B76" s="62" t="s">
        <v>32</v>
      </c>
      <c r="C76" s="62" t="n">
        <v>89</v>
      </c>
      <c r="D76" s="62" t="n">
        <v>88</v>
      </c>
      <c r="E76" s="62" t="n">
        <v>46</v>
      </c>
      <c r="F76" s="62" t="n">
        <v>416</v>
      </c>
      <c r="G76" s="62" t="n">
        <v>676</v>
      </c>
    </row>
    <row r="77">
      <c r="A77" s="28" t="s">
        <v>274</v>
      </c>
      <c r="B77" s="62" t="s">
        <v>639</v>
      </c>
      <c r="C77" s="62" t="n">
        <v>38</v>
      </c>
      <c r="D77" s="62" t="n">
        <v>10</v>
      </c>
      <c r="E77" s="62" t="n">
        <v>0</v>
      </c>
      <c r="F77" s="62" t="n">
        <v>48</v>
      </c>
      <c r="G77" s="62" t="n">
        <v>48</v>
      </c>
    </row>
    <row r="78">
      <c r="A78" s="28" t="s">
        <v>274</v>
      </c>
      <c r="B78" s="62" t="s">
        <v>640</v>
      </c>
      <c r="C78" s="62" t="n">
        <v>9</v>
      </c>
      <c r="D78" s="62" t="n">
        <v>10</v>
      </c>
      <c r="E78" s="62" t="n">
        <v>51</v>
      </c>
      <c r="F78" s="62" t="n">
        <v>102</v>
      </c>
      <c r="G78" s="62" t="n">
        <v>222</v>
      </c>
    </row>
    <row r="79">
      <c r="A79" s="28" t="s">
        <v>274</v>
      </c>
      <c r="B79" s="62" t="s">
        <v>641</v>
      </c>
      <c r="C79" s="62" t="n">
        <v>6</v>
      </c>
      <c r="D79" s="62" t="n">
        <v>8</v>
      </c>
      <c r="E79" s="62" t="n">
        <v>4</v>
      </c>
      <c r="F79" s="62" t="n">
        <v>31</v>
      </c>
      <c r="G79" s="62" t="n">
        <v>62</v>
      </c>
    </row>
    <row r="80">
      <c r="A80" s="28" t="s">
        <v>274</v>
      </c>
      <c r="B80" s="62" t="s">
        <v>122</v>
      </c>
      <c r="C80" s="62" t="n">
        <v>6</v>
      </c>
      <c r="D80" s="62" t="n">
        <v>4</v>
      </c>
      <c r="E80" s="62" t="n">
        <v>22</v>
      </c>
      <c r="F80" s="62" t="n">
        <v>58</v>
      </c>
      <c r="G80" s="62" t="n">
        <v>100</v>
      </c>
    </row>
    <row r="81">
      <c r="A81" s="28" t="s">
        <v>274</v>
      </c>
      <c r="B81" s="62" t="s">
        <v>642</v>
      </c>
      <c r="C81" s="62" t="n">
        <v>5</v>
      </c>
      <c r="D81" s="62" t="n">
        <v>6</v>
      </c>
      <c r="E81" s="62" t="n">
        <v>25</v>
      </c>
      <c r="F81" s="62" t="n">
        <v>65</v>
      </c>
      <c r="G81" s="62" t="n">
        <v>86</v>
      </c>
    </row>
    <row r="82">
      <c r="A82" s="28" t="s">
        <v>274</v>
      </c>
      <c r="B82" s="62" t="s">
        <v>196</v>
      </c>
      <c r="C82" s="62" t="n">
        <v>5</v>
      </c>
      <c r="D82" s="62" t="n">
        <v>16</v>
      </c>
      <c r="E82" s="62" t="n">
        <v>0</v>
      </c>
      <c r="F82" s="62" t="n">
        <v>76</v>
      </c>
      <c r="G82" s="62" t="n">
        <v>76</v>
      </c>
    </row>
    <row r="83">
      <c r="A83" s="28" t="s">
        <v>274</v>
      </c>
      <c r="B83" s="62" t="s">
        <v>177</v>
      </c>
      <c r="C83" s="62" t="n">
        <v>4</v>
      </c>
      <c r="D83" s="62" t="n">
        <v>11</v>
      </c>
      <c r="E83" s="62" t="n">
        <v>0</v>
      </c>
      <c r="F83" s="62" t="n">
        <v>15</v>
      </c>
      <c r="G83" s="62" t="n">
        <v>15</v>
      </c>
    </row>
    <row r="84">
      <c r="A84" s="28" t="s">
        <v>274</v>
      </c>
      <c r="B84" s="62" t="s">
        <v>304</v>
      </c>
      <c r="C84" s="62" t="n">
        <v>5</v>
      </c>
      <c r="D84" s="62" t="n">
        <v>24</v>
      </c>
      <c r="E84" s="62" t="n">
        <v>172</v>
      </c>
      <c r="F84" s="62" t="n">
        <v>267</v>
      </c>
      <c r="G84" s="62" t="n">
        <v>512</v>
      </c>
    </row>
    <row r="85">
      <c r="A85" s="28" t="s">
        <v>274</v>
      </c>
      <c r="B85" s="62" t="s">
        <v>32</v>
      </c>
      <c r="C85" s="62" t="n">
        <v>78</v>
      </c>
      <c r="D85" s="62" t="n">
        <v>89</v>
      </c>
      <c r="E85" s="62" t="n">
        <v>274</v>
      </c>
      <c r="F85" s="62" t="n">
        <v>662</v>
      </c>
      <c r="G85" s="62" t="n">
        <v>1121</v>
      </c>
    </row>
    <row r="86">
      <c r="A86" s="28" t="s">
        <v>275</v>
      </c>
      <c r="B86" s="62" t="s">
        <v>643</v>
      </c>
      <c r="C86" s="62" t="n">
        <v>33</v>
      </c>
      <c r="D86" s="62" t="n">
        <v>33</v>
      </c>
      <c r="E86" s="62" t="n">
        <v>2</v>
      </c>
      <c r="F86" s="62" t="n">
        <v>160</v>
      </c>
      <c r="G86" s="62" t="n">
        <v>184</v>
      </c>
    </row>
    <row r="87">
      <c r="A87" s="28" t="s">
        <v>275</v>
      </c>
      <c r="B87" s="62" t="s">
        <v>644</v>
      </c>
      <c r="C87" s="62" t="n">
        <v>30</v>
      </c>
      <c r="D87" s="62" t="n">
        <v>36</v>
      </c>
      <c r="E87" s="62" t="n">
        <v>20</v>
      </c>
      <c r="F87" s="62" t="n">
        <v>336</v>
      </c>
      <c r="G87" s="62" t="n">
        <v>416</v>
      </c>
    </row>
    <row r="88">
      <c r="A88" s="28" t="s">
        <v>275</v>
      </c>
      <c r="B88" s="62" t="s">
        <v>645</v>
      </c>
      <c r="C88" s="62" t="n">
        <v>5</v>
      </c>
      <c r="D88" s="62" t="n">
        <v>25</v>
      </c>
      <c r="E88" s="62" t="n">
        <v>9</v>
      </c>
      <c r="F88" s="62" t="n">
        <v>91</v>
      </c>
      <c r="G88" s="62" t="n">
        <v>111</v>
      </c>
    </row>
    <row r="89">
      <c r="A89" s="28" t="s">
        <v>275</v>
      </c>
      <c r="B89" s="62" t="s">
        <v>304</v>
      </c>
      <c r="C89" s="62" t="n">
        <v>0</v>
      </c>
      <c r="D89" s="62" t="n">
        <v>6</v>
      </c>
      <c r="E89" s="62" t="n">
        <v>1</v>
      </c>
      <c r="F89" s="62" t="n">
        <v>28</v>
      </c>
      <c r="G89" s="62" t="n">
        <v>40</v>
      </c>
    </row>
    <row r="90">
      <c r="A90" s="28" t="s">
        <v>275</v>
      </c>
      <c r="B90" s="62" t="s">
        <v>32</v>
      </c>
      <c r="C90" s="62" t="n">
        <v>68</v>
      </c>
      <c r="D90" s="62" t="n">
        <v>100</v>
      </c>
      <c r="E90" s="62" t="n">
        <v>32</v>
      </c>
      <c r="F90" s="62" t="n">
        <v>615</v>
      </c>
      <c r="G90" s="62" t="n">
        <v>751</v>
      </c>
    </row>
    <row r="91">
      <c r="A91" s="28" t="s">
        <v>276</v>
      </c>
      <c r="B91" s="62" t="s">
        <v>646</v>
      </c>
      <c r="C91" s="62" t="n">
        <v>49</v>
      </c>
      <c r="D91" s="62" t="n">
        <v>0</v>
      </c>
      <c r="E91" s="62" t="n">
        <v>0</v>
      </c>
      <c r="F91" s="62" t="n">
        <v>51</v>
      </c>
      <c r="G91" s="62" t="n">
        <v>51</v>
      </c>
    </row>
    <row r="92">
      <c r="A92" s="28" t="s">
        <v>276</v>
      </c>
      <c r="B92" s="62" t="s">
        <v>647</v>
      </c>
      <c r="C92" s="62" t="n">
        <v>15</v>
      </c>
      <c r="D92" s="62" t="n">
        <v>0</v>
      </c>
      <c r="E92" s="62" t="n">
        <v>0</v>
      </c>
      <c r="F92" s="62" t="n">
        <v>52</v>
      </c>
      <c r="G92" s="62" t="n">
        <v>52</v>
      </c>
    </row>
    <row r="93">
      <c r="A93" s="28" t="s">
        <v>276</v>
      </c>
      <c r="B93" s="62" t="s">
        <v>304</v>
      </c>
      <c r="C93" s="62" t="n">
        <v>0</v>
      </c>
      <c r="D93" s="62" t="n">
        <v>0</v>
      </c>
      <c r="E93" s="62" t="n">
        <v>0</v>
      </c>
      <c r="F93" s="62" t="n">
        <v>284</v>
      </c>
      <c r="G93" s="62" t="n">
        <v>284</v>
      </c>
    </row>
    <row r="94">
      <c r="A94" s="28" t="s">
        <v>276</v>
      </c>
      <c r="B94" s="62" t="s">
        <v>32</v>
      </c>
      <c r="C94" s="62" t="n">
        <v>64</v>
      </c>
      <c r="D94" s="62" t="n">
        <v>0</v>
      </c>
      <c r="E94" s="62" t="n">
        <v>0</v>
      </c>
      <c r="F94" s="62" t="n">
        <v>387</v>
      </c>
      <c r="G94" s="62" t="n">
        <v>387</v>
      </c>
    </row>
    <row r="95">
      <c r="A95" s="28" t="s">
        <v>277</v>
      </c>
      <c r="B95" s="62" t="s">
        <v>648</v>
      </c>
      <c r="C95" s="62" t="n">
        <v>25</v>
      </c>
      <c r="D95" s="62" t="n">
        <v>130</v>
      </c>
      <c r="E95" s="62" t="n">
        <v>130</v>
      </c>
      <c r="F95" s="62" t="n">
        <v>479</v>
      </c>
      <c r="G95" s="62" t="n">
        <v>991</v>
      </c>
    </row>
    <row r="96">
      <c r="A96" s="28" t="s">
        <v>277</v>
      </c>
      <c r="B96" s="62" t="s">
        <v>649</v>
      </c>
      <c r="C96" s="62" t="n">
        <v>23</v>
      </c>
      <c r="D96" s="62" t="n">
        <v>18</v>
      </c>
      <c r="E96" s="62" t="n">
        <v>0</v>
      </c>
      <c r="F96" s="62" t="n">
        <v>344</v>
      </c>
      <c r="G96" s="62" t="n">
        <v>628</v>
      </c>
    </row>
    <row r="97">
      <c r="A97" s="28" t="s">
        <v>277</v>
      </c>
      <c r="B97" s="62" t="s">
        <v>650</v>
      </c>
      <c r="C97" s="62" t="n">
        <v>12</v>
      </c>
      <c r="D97" s="62" t="n">
        <v>52</v>
      </c>
      <c r="E97" s="62" t="n">
        <v>7</v>
      </c>
      <c r="F97" s="62" t="n">
        <v>490</v>
      </c>
      <c r="G97" s="62" t="n">
        <v>887</v>
      </c>
    </row>
    <row r="98">
      <c r="A98" s="28" t="s">
        <v>277</v>
      </c>
      <c r="B98" s="62" t="s">
        <v>32</v>
      </c>
      <c r="C98" s="62" t="n">
        <v>60</v>
      </c>
      <c r="D98" s="62" t="n">
        <v>200</v>
      </c>
      <c r="E98" s="62" t="n">
        <v>137</v>
      </c>
      <c r="F98" s="62" t="n">
        <v>1313</v>
      </c>
      <c r="G98" s="62" t="n">
        <v>2506</v>
      </c>
    </row>
    <row r="99">
      <c r="A99" s="28" t="s">
        <v>278</v>
      </c>
      <c r="B99" s="62" t="s">
        <v>651</v>
      </c>
      <c r="C99" s="62" t="n">
        <v>56</v>
      </c>
      <c r="D99" s="62" t="n">
        <v>70</v>
      </c>
      <c r="E99" s="62" t="n">
        <v>28</v>
      </c>
      <c r="F99" s="62" t="n">
        <v>226</v>
      </c>
      <c r="G99" s="62" t="n">
        <v>306</v>
      </c>
    </row>
    <row r="100">
      <c r="A100" s="28" t="s">
        <v>278</v>
      </c>
      <c r="B100" s="62" t="s">
        <v>32</v>
      </c>
      <c r="C100" s="62" t="n">
        <v>56</v>
      </c>
      <c r="D100" s="62" t="n">
        <v>70</v>
      </c>
      <c r="E100" s="62" t="n">
        <v>28</v>
      </c>
      <c r="F100" s="62" t="n">
        <v>226</v>
      </c>
      <c r="G100" s="62" t="n">
        <v>306</v>
      </c>
    </row>
    <row r="101">
      <c r="A101" s="28" t="s">
        <v>279</v>
      </c>
      <c r="B101" s="62" t="s">
        <v>652</v>
      </c>
      <c r="C101" s="62" t="n">
        <v>20</v>
      </c>
      <c r="D101" s="62" t="n">
        <v>0</v>
      </c>
      <c r="E101" s="62" t="n">
        <v>0</v>
      </c>
      <c r="F101" s="62" t="n">
        <v>66</v>
      </c>
      <c r="G101" s="62" t="n">
        <v>66</v>
      </c>
    </row>
    <row r="102">
      <c r="A102" s="28" t="s">
        <v>279</v>
      </c>
      <c r="B102" s="62" t="s">
        <v>653</v>
      </c>
      <c r="C102" s="62" t="n">
        <v>16</v>
      </c>
      <c r="D102" s="62" t="n">
        <v>0</v>
      </c>
      <c r="E102" s="62" t="n">
        <v>0</v>
      </c>
      <c r="F102" s="62" t="n">
        <v>55</v>
      </c>
      <c r="G102" s="62" t="n">
        <v>79</v>
      </c>
    </row>
    <row r="103">
      <c r="A103" s="28" t="s">
        <v>279</v>
      </c>
      <c r="B103" s="62" t="s">
        <v>654</v>
      </c>
      <c r="C103" s="62" t="n">
        <v>6</v>
      </c>
      <c r="D103" s="62" t="n">
        <v>0</v>
      </c>
      <c r="E103" s="62" t="n">
        <v>0</v>
      </c>
      <c r="F103" s="62" t="n">
        <v>25</v>
      </c>
      <c r="G103" s="62" t="n">
        <v>31</v>
      </c>
    </row>
    <row r="104">
      <c r="A104" s="28" t="s">
        <v>279</v>
      </c>
      <c r="B104" s="62" t="s">
        <v>655</v>
      </c>
      <c r="C104" s="62" t="n">
        <v>6</v>
      </c>
      <c r="D104" s="62" t="n">
        <v>0</v>
      </c>
      <c r="E104" s="62" t="n">
        <v>6</v>
      </c>
      <c r="F104" s="62" t="n">
        <v>31</v>
      </c>
      <c r="G104" s="62" t="n">
        <v>51</v>
      </c>
    </row>
    <row r="105">
      <c r="A105" s="28" t="s">
        <v>279</v>
      </c>
      <c r="B105" s="62" t="s">
        <v>304</v>
      </c>
      <c r="C105" s="62" t="n">
        <v>2</v>
      </c>
      <c r="D105" s="62" t="n">
        <v>0</v>
      </c>
      <c r="E105" s="62" t="n">
        <v>0</v>
      </c>
      <c r="F105" s="62" t="n">
        <v>11</v>
      </c>
      <c r="G105" s="62" t="n">
        <v>11</v>
      </c>
    </row>
    <row r="106">
      <c r="A106" s="28" t="s">
        <v>279</v>
      </c>
      <c r="B106" s="62" t="s">
        <v>32</v>
      </c>
      <c r="C106" s="62" t="n">
        <v>50</v>
      </c>
      <c r="D106" s="62" t="n">
        <v>0</v>
      </c>
      <c r="E106" s="62" t="n">
        <v>6</v>
      </c>
      <c r="F106" s="62" t="n">
        <v>188</v>
      </c>
      <c r="G106" s="62" t="n">
        <v>238</v>
      </c>
    </row>
    <row r="107">
      <c r="A107" s="28" t="s">
        <v>280</v>
      </c>
      <c r="B107" s="62" t="s">
        <v>656</v>
      </c>
      <c r="C107" s="62" t="n">
        <v>50</v>
      </c>
      <c r="D107" s="62" t="n">
        <v>0</v>
      </c>
      <c r="E107" s="62" t="n">
        <v>0</v>
      </c>
      <c r="F107" s="62" t="n">
        <v>50</v>
      </c>
      <c r="G107" s="62" t="n">
        <v>50</v>
      </c>
    </row>
    <row r="108">
      <c r="A108" s="28" t="s">
        <v>280</v>
      </c>
      <c r="B108" s="62" t="s">
        <v>32</v>
      </c>
      <c r="C108" s="62" t="n">
        <v>50</v>
      </c>
      <c r="D108" s="62" t="n">
        <v>0</v>
      </c>
      <c r="E108" s="62" t="n">
        <v>0</v>
      </c>
      <c r="F108" s="62" t="n">
        <v>50</v>
      </c>
      <c r="G108" s="62" t="n">
        <v>50</v>
      </c>
    </row>
    <row r="109">
      <c r="A109" s="28" t="s">
        <v>281</v>
      </c>
      <c r="B109" s="62" t="s">
        <v>657</v>
      </c>
      <c r="C109" s="62" t="n">
        <v>42</v>
      </c>
      <c r="D109" s="62" t="n">
        <v>0</v>
      </c>
      <c r="E109" s="62" t="n">
        <v>0</v>
      </c>
      <c r="F109" s="62" t="n">
        <v>84</v>
      </c>
      <c r="G109" s="62" t="n">
        <v>84</v>
      </c>
    </row>
    <row r="110">
      <c r="A110" s="28" t="s">
        <v>281</v>
      </c>
      <c r="B110" s="62" t="s">
        <v>304</v>
      </c>
      <c r="C110" s="62" t="n">
        <v>0</v>
      </c>
      <c r="D110" s="62" t="n">
        <v>0</v>
      </c>
      <c r="E110" s="62" t="n">
        <v>0</v>
      </c>
      <c r="F110" s="62" t="n">
        <v>48</v>
      </c>
      <c r="G110" s="62" t="n">
        <v>72</v>
      </c>
    </row>
    <row r="111">
      <c r="A111" s="28" t="s">
        <v>281</v>
      </c>
      <c r="B111" s="62" t="s">
        <v>32</v>
      </c>
      <c r="C111" s="62" t="n">
        <v>42</v>
      </c>
      <c r="D111" s="62" t="n">
        <v>0</v>
      </c>
      <c r="E111" s="62" t="n">
        <v>0</v>
      </c>
      <c r="F111" s="62" t="n">
        <v>132</v>
      </c>
      <c r="G111" s="62" t="n">
        <v>156</v>
      </c>
    </row>
    <row r="112">
      <c r="A112" s="28" t="s">
        <v>282</v>
      </c>
      <c r="B112" s="62" t="s">
        <v>658</v>
      </c>
      <c r="C112" s="62" t="n">
        <v>34</v>
      </c>
      <c r="D112" s="62" t="n">
        <v>68</v>
      </c>
      <c r="E112" s="62" t="n">
        <v>0</v>
      </c>
      <c r="F112" s="62" t="n">
        <v>238</v>
      </c>
      <c r="G112" s="62" t="n">
        <v>422</v>
      </c>
    </row>
    <row r="113">
      <c r="A113" s="28" t="s">
        <v>282</v>
      </c>
      <c r="B113" s="62" t="s">
        <v>659</v>
      </c>
      <c r="C113" s="62" t="n">
        <v>4</v>
      </c>
      <c r="D113" s="62" t="n">
        <v>0</v>
      </c>
      <c r="E113" s="62" t="n">
        <v>0</v>
      </c>
      <c r="F113" s="62" t="n">
        <v>11</v>
      </c>
      <c r="G113" s="62" t="n">
        <v>12</v>
      </c>
    </row>
    <row r="114">
      <c r="A114" s="28" t="s">
        <v>282</v>
      </c>
      <c r="B114" s="62" t="s">
        <v>304</v>
      </c>
      <c r="C114" s="62" t="n">
        <v>0</v>
      </c>
      <c r="D114" s="62" t="n">
        <v>34</v>
      </c>
      <c r="E114" s="62" t="n">
        <v>0</v>
      </c>
      <c r="F114" s="62" t="n">
        <v>70</v>
      </c>
      <c r="G114" s="62" t="n">
        <v>160</v>
      </c>
    </row>
    <row r="115">
      <c r="A115" s="28" t="s">
        <v>282</v>
      </c>
      <c r="B115" s="62" t="s">
        <v>32</v>
      </c>
      <c r="C115" s="62" t="n">
        <v>38</v>
      </c>
      <c r="D115" s="62" t="n">
        <v>102</v>
      </c>
      <c r="E115" s="62" t="n">
        <v>0</v>
      </c>
      <c r="F115" s="62" t="n">
        <v>319</v>
      </c>
      <c r="G115" s="62" t="n">
        <v>594</v>
      </c>
    </row>
    <row r="116">
      <c r="A116" s="28" t="s">
        <v>283</v>
      </c>
      <c r="B116" s="62" t="s">
        <v>660</v>
      </c>
      <c r="C116" s="62" t="n">
        <v>38</v>
      </c>
      <c r="D116" s="62" t="n">
        <v>38</v>
      </c>
      <c r="E116" s="62" t="n">
        <v>12</v>
      </c>
      <c r="F116" s="62" t="n">
        <v>238</v>
      </c>
      <c r="G116" s="62" t="n">
        <v>292</v>
      </c>
    </row>
    <row r="117">
      <c r="A117" s="28" t="s">
        <v>283</v>
      </c>
      <c r="B117" s="62" t="s">
        <v>304</v>
      </c>
      <c r="C117" s="62" t="n">
        <v>0</v>
      </c>
      <c r="D117" s="62" t="n">
        <v>54</v>
      </c>
      <c r="E117" s="62" t="n">
        <v>88</v>
      </c>
      <c r="F117" s="62" t="n">
        <v>108</v>
      </c>
      <c r="G117" s="62" t="n">
        <v>162</v>
      </c>
    </row>
    <row r="118">
      <c r="A118" s="28" t="s">
        <v>283</v>
      </c>
      <c r="B118" s="62" t="s">
        <v>32</v>
      </c>
      <c r="C118" s="62" t="n">
        <v>38</v>
      </c>
      <c r="D118" s="62" t="n">
        <v>92</v>
      </c>
      <c r="E118" s="62" t="n">
        <v>100</v>
      </c>
      <c r="F118" s="62" t="n">
        <v>346</v>
      </c>
      <c r="G118" s="62" t="n">
        <v>454</v>
      </c>
    </row>
    <row r="119">
      <c r="A119" s="28" t="s">
        <v>284</v>
      </c>
      <c r="B119" s="62" t="s">
        <v>661</v>
      </c>
      <c r="C119" s="62" t="n">
        <v>34</v>
      </c>
      <c r="D119" s="62" t="n">
        <v>0</v>
      </c>
      <c r="E119" s="62" t="n">
        <v>162</v>
      </c>
      <c r="F119" s="62" t="n">
        <v>140</v>
      </c>
      <c r="G119" s="62" t="n">
        <v>517</v>
      </c>
    </row>
    <row r="120">
      <c r="A120" s="28" t="s">
        <v>284</v>
      </c>
      <c r="B120" s="62" t="s">
        <v>32</v>
      </c>
      <c r="C120" s="62" t="n">
        <v>34</v>
      </c>
      <c r="D120" s="62" t="n">
        <v>0</v>
      </c>
      <c r="E120" s="62" t="n">
        <v>162</v>
      </c>
      <c r="F120" s="62" t="n">
        <v>140</v>
      </c>
      <c r="G120" s="62" t="n">
        <v>517</v>
      </c>
    </row>
    <row r="121">
      <c r="A121" s="28" t="s">
        <v>285</v>
      </c>
      <c r="B121" s="62" t="s">
        <v>662</v>
      </c>
      <c r="C121" s="62" t="n">
        <v>32</v>
      </c>
      <c r="D121" s="62" t="n">
        <v>0</v>
      </c>
      <c r="E121" s="62" t="n">
        <v>0</v>
      </c>
      <c r="F121" s="62" t="n">
        <v>64</v>
      </c>
      <c r="G121" s="62" t="n">
        <v>96</v>
      </c>
    </row>
    <row r="122">
      <c r="A122" s="28" t="s">
        <v>285</v>
      </c>
      <c r="B122" s="62" t="s">
        <v>32</v>
      </c>
      <c r="C122" s="62" t="n">
        <v>32</v>
      </c>
      <c r="D122" s="62" t="n">
        <v>0</v>
      </c>
      <c r="E122" s="62" t="n">
        <v>0</v>
      </c>
      <c r="F122" s="62" t="n">
        <v>64</v>
      </c>
      <c r="G122" s="62" t="n">
        <v>96</v>
      </c>
    </row>
    <row r="123">
      <c r="A123" s="28" t="s">
        <v>287</v>
      </c>
      <c r="B123" s="62" t="s">
        <v>663</v>
      </c>
      <c r="C123" s="62" t="n">
        <v>16</v>
      </c>
      <c r="D123" s="62" t="n">
        <v>0</v>
      </c>
      <c r="E123" s="62" t="n">
        <v>0</v>
      </c>
      <c r="F123" s="62" t="n">
        <v>16</v>
      </c>
      <c r="G123" s="62" t="n">
        <v>16</v>
      </c>
    </row>
    <row r="124">
      <c r="A124" s="28" t="s">
        <v>287</v>
      </c>
      <c r="B124" s="62" t="s">
        <v>664</v>
      </c>
      <c r="C124" s="62" t="n">
        <v>8</v>
      </c>
      <c r="D124" s="62" t="n">
        <v>0</v>
      </c>
      <c r="E124" s="62" t="n">
        <v>0</v>
      </c>
      <c r="F124" s="62" t="n">
        <v>8</v>
      </c>
      <c r="G124" s="62" t="n">
        <v>8</v>
      </c>
    </row>
    <row r="125">
      <c r="A125" s="28" t="s">
        <v>287</v>
      </c>
      <c r="B125" s="62" t="s">
        <v>32</v>
      </c>
      <c r="C125" s="62" t="n">
        <v>24</v>
      </c>
      <c r="D125" s="62" t="n">
        <v>0</v>
      </c>
      <c r="E125" s="62" t="n">
        <v>0</v>
      </c>
      <c r="F125" s="62" t="n">
        <v>24</v>
      </c>
      <c r="G125" s="62" t="n">
        <v>24</v>
      </c>
    </row>
    <row r="126">
      <c r="A126" s="28" t="s">
        <v>286</v>
      </c>
      <c r="B126" s="62" t="s">
        <v>665</v>
      </c>
      <c r="C126" s="62" t="n">
        <v>24</v>
      </c>
      <c r="D126" s="62" t="n">
        <v>0</v>
      </c>
      <c r="E126" s="62" t="n">
        <v>0</v>
      </c>
      <c r="F126" s="62" t="n">
        <v>25</v>
      </c>
      <c r="G126" s="62" t="n">
        <v>25</v>
      </c>
    </row>
    <row r="127">
      <c r="A127" s="28" t="s">
        <v>286</v>
      </c>
      <c r="B127" s="62" t="s">
        <v>304</v>
      </c>
      <c r="C127" s="62" t="n">
        <v>0</v>
      </c>
      <c r="D127" s="62" t="n">
        <v>83</v>
      </c>
      <c r="E127" s="62" t="n">
        <v>0</v>
      </c>
      <c r="F127" s="62" t="n">
        <v>87</v>
      </c>
      <c r="G127" s="62" t="n">
        <v>87</v>
      </c>
    </row>
    <row r="128">
      <c r="A128" s="28" t="s">
        <v>286</v>
      </c>
      <c r="B128" s="62" t="s">
        <v>32</v>
      </c>
      <c r="C128" s="62" t="n">
        <v>24</v>
      </c>
      <c r="D128" s="62" t="n">
        <v>83</v>
      </c>
      <c r="E128" s="62" t="n">
        <v>0</v>
      </c>
      <c r="F128" s="62" t="n">
        <v>112</v>
      </c>
      <c r="G128" s="62" t="n">
        <v>112</v>
      </c>
    </row>
    <row r="129">
      <c r="A129" s="28" t="s">
        <v>288</v>
      </c>
      <c r="B129" s="62" t="s">
        <v>666</v>
      </c>
      <c r="C129" s="62" t="n">
        <v>21</v>
      </c>
      <c r="D129" s="62" t="n">
        <v>19</v>
      </c>
      <c r="E129" s="62" t="n">
        <v>8</v>
      </c>
      <c r="F129" s="62" t="n">
        <v>117</v>
      </c>
      <c r="G129" s="62" t="n">
        <v>175</v>
      </c>
    </row>
    <row r="130">
      <c r="A130" s="28" t="s">
        <v>288</v>
      </c>
      <c r="B130" s="62" t="s">
        <v>32</v>
      </c>
      <c r="C130" s="62" t="n">
        <v>21</v>
      </c>
      <c r="D130" s="62" t="n">
        <v>19</v>
      </c>
      <c r="E130" s="62" t="n">
        <v>8</v>
      </c>
      <c r="F130" s="62" t="n">
        <v>117</v>
      </c>
      <c r="G130" s="62" t="n">
        <v>175</v>
      </c>
    </row>
    <row r="131">
      <c r="A131" s="28" t="s">
        <v>289</v>
      </c>
      <c r="B131" s="62" t="s">
        <v>667</v>
      </c>
      <c r="C131" s="62" t="n">
        <v>18</v>
      </c>
      <c r="D131" s="62" t="n">
        <v>20</v>
      </c>
      <c r="E131" s="62" t="n">
        <v>0</v>
      </c>
      <c r="F131" s="62" t="n">
        <v>91</v>
      </c>
      <c r="G131" s="62" t="n">
        <v>91</v>
      </c>
    </row>
    <row r="132">
      <c r="A132" s="28" t="s">
        <v>289</v>
      </c>
      <c r="B132" s="62" t="s">
        <v>304</v>
      </c>
      <c r="C132" s="62" t="n">
        <v>0</v>
      </c>
      <c r="D132" s="62" t="n">
        <v>50</v>
      </c>
      <c r="E132" s="62" t="n">
        <v>19</v>
      </c>
      <c r="F132" s="62" t="n">
        <v>442</v>
      </c>
      <c r="G132" s="62" t="n">
        <v>545</v>
      </c>
    </row>
    <row r="133">
      <c r="A133" s="28" t="s">
        <v>289</v>
      </c>
      <c r="B133" s="62" t="s">
        <v>32</v>
      </c>
      <c r="C133" s="62" t="n">
        <v>18</v>
      </c>
      <c r="D133" s="62" t="n">
        <v>70</v>
      </c>
      <c r="E133" s="62" t="n">
        <v>19</v>
      </c>
      <c r="F133" s="62" t="n">
        <v>533</v>
      </c>
      <c r="G133" s="62" t="n">
        <v>636</v>
      </c>
    </row>
    <row r="134">
      <c r="A134" s="28" t="s">
        <v>290</v>
      </c>
      <c r="B134" s="62" t="s">
        <v>668</v>
      </c>
      <c r="C134" s="62" t="n">
        <v>16</v>
      </c>
      <c r="D134" s="62" t="n">
        <v>64</v>
      </c>
      <c r="E134" s="62" t="n">
        <v>0</v>
      </c>
      <c r="F134" s="62" t="n">
        <v>104</v>
      </c>
      <c r="G134" s="62" t="n">
        <v>104</v>
      </c>
    </row>
    <row r="135">
      <c r="A135" s="28" t="s">
        <v>290</v>
      </c>
      <c r="B135" s="62" t="s">
        <v>304</v>
      </c>
      <c r="C135" s="62" t="n">
        <v>0</v>
      </c>
      <c r="D135" s="62" t="n">
        <v>0</v>
      </c>
      <c r="E135" s="62" t="n">
        <v>0</v>
      </c>
      <c r="F135" s="62" t="n">
        <v>22</v>
      </c>
      <c r="G135" s="62" t="n">
        <v>26</v>
      </c>
    </row>
    <row r="136">
      <c r="A136" s="28" t="s">
        <v>290</v>
      </c>
      <c r="B136" s="62" t="s">
        <v>32</v>
      </c>
      <c r="C136" s="62" t="n">
        <v>16</v>
      </c>
      <c r="D136" s="62" t="n">
        <v>64</v>
      </c>
      <c r="E136" s="62" t="n">
        <v>0</v>
      </c>
      <c r="F136" s="62" t="n">
        <v>126</v>
      </c>
      <c r="G136" s="62" t="n">
        <v>130</v>
      </c>
    </row>
    <row r="137">
      <c r="A137" s="28" t="s">
        <v>291</v>
      </c>
      <c r="B137" s="62" t="s">
        <v>669</v>
      </c>
      <c r="C137" s="62" t="n">
        <v>10</v>
      </c>
      <c r="D137" s="62" t="n">
        <v>165</v>
      </c>
      <c r="E137" s="62" t="n">
        <v>0</v>
      </c>
      <c r="F137" s="62" t="n">
        <v>516</v>
      </c>
      <c r="G137" s="62" t="n">
        <v>1066</v>
      </c>
    </row>
    <row r="138">
      <c r="A138" s="28" t="s">
        <v>291</v>
      </c>
      <c r="B138" s="62" t="s">
        <v>670</v>
      </c>
      <c r="C138" s="62" t="n">
        <v>2</v>
      </c>
      <c r="D138" s="62" t="n">
        <v>15</v>
      </c>
      <c r="E138" s="62" t="n">
        <v>0</v>
      </c>
      <c r="F138" s="62" t="n">
        <v>36</v>
      </c>
      <c r="G138" s="62" t="n">
        <v>90</v>
      </c>
    </row>
    <row r="139">
      <c r="A139" s="28" t="s">
        <v>291</v>
      </c>
      <c r="B139" s="62" t="s">
        <v>671</v>
      </c>
      <c r="C139" s="62" t="n">
        <v>1</v>
      </c>
      <c r="D139" s="62" t="n">
        <v>18</v>
      </c>
      <c r="E139" s="62" t="n">
        <v>0</v>
      </c>
      <c r="F139" s="62" t="n">
        <v>790</v>
      </c>
      <c r="G139" s="62" t="n">
        <v>1150</v>
      </c>
    </row>
    <row r="140">
      <c r="A140" s="28" t="s">
        <v>291</v>
      </c>
      <c r="B140" s="62" t="s">
        <v>304</v>
      </c>
      <c r="C140" s="62" t="n">
        <v>0</v>
      </c>
      <c r="D140" s="62" t="n">
        <v>14</v>
      </c>
      <c r="E140" s="62" t="n">
        <v>423</v>
      </c>
      <c r="F140" s="62" t="n">
        <v>792</v>
      </c>
      <c r="G140" s="62" t="n">
        <v>1335</v>
      </c>
    </row>
    <row r="141">
      <c r="A141" s="28" t="s">
        <v>291</v>
      </c>
      <c r="B141" s="62" t="s">
        <v>32</v>
      </c>
      <c r="C141" s="62" t="n">
        <v>13</v>
      </c>
      <c r="D141" s="62" t="n">
        <v>212</v>
      </c>
      <c r="E141" s="62" t="n">
        <v>423</v>
      </c>
      <c r="F141" s="62" t="n">
        <v>2134</v>
      </c>
      <c r="G141" s="62" t="n">
        <v>3641</v>
      </c>
    </row>
    <row r="142">
      <c r="A142" s="28" t="s">
        <v>292</v>
      </c>
      <c r="B142" s="62" t="s">
        <v>672</v>
      </c>
      <c r="C142" s="62" t="n">
        <v>5</v>
      </c>
      <c r="D142" s="62" t="n">
        <v>1</v>
      </c>
      <c r="E142" s="62" t="n">
        <v>0</v>
      </c>
      <c r="F142" s="62" t="n">
        <v>15</v>
      </c>
      <c r="G142" s="62" t="n">
        <v>28</v>
      </c>
    </row>
    <row r="143">
      <c r="A143" s="28" t="s">
        <v>292</v>
      </c>
      <c r="B143" s="62" t="s">
        <v>32</v>
      </c>
      <c r="C143" s="62" t="n">
        <v>5</v>
      </c>
      <c r="D143" s="62" t="n">
        <v>1</v>
      </c>
      <c r="E143" s="62" t="n">
        <v>0</v>
      </c>
      <c r="F143" s="62" t="n">
        <v>15</v>
      </c>
      <c r="G143" s="62" t="n">
        <v>28</v>
      </c>
    </row>
    <row r="144">
      <c r="A144" s="28" t="s">
        <v>293</v>
      </c>
      <c r="B144" s="62" t="s">
        <v>673</v>
      </c>
      <c r="C144" s="62" t="n">
        <v>4</v>
      </c>
      <c r="D144" s="62" t="n">
        <v>1</v>
      </c>
      <c r="E144" s="62" t="n">
        <v>0</v>
      </c>
      <c r="F144" s="62" t="n">
        <v>5</v>
      </c>
      <c r="G144" s="62" t="n">
        <v>5</v>
      </c>
    </row>
    <row r="145">
      <c r="A145" s="28" t="s">
        <v>293</v>
      </c>
      <c r="B145" s="62" t="s">
        <v>304</v>
      </c>
      <c r="C145" s="62" t="n">
        <v>0</v>
      </c>
      <c r="D145" s="62" t="n">
        <v>0</v>
      </c>
      <c r="E145" s="62" t="n">
        <v>0</v>
      </c>
      <c r="F145" s="62" t="n">
        <v>6</v>
      </c>
      <c r="G145" s="62" t="n">
        <v>19</v>
      </c>
    </row>
    <row r="146">
      <c r="A146" s="28" t="s">
        <v>293</v>
      </c>
      <c r="B146" s="62" t="s">
        <v>32</v>
      </c>
      <c r="C146" s="62" t="n">
        <v>4</v>
      </c>
      <c r="D146" s="62" t="n">
        <v>1</v>
      </c>
      <c r="E146" s="62" t="n">
        <v>0</v>
      </c>
      <c r="F146" s="62" t="n">
        <v>11</v>
      </c>
      <c r="G146" s="62" t="n">
        <v>24</v>
      </c>
    </row>
    <row r="147">
      <c r="A147" s="28" t="s">
        <v>468</v>
      </c>
      <c r="B147" s="62" t="s">
        <v>304</v>
      </c>
      <c r="C147" s="62" t="n">
        <v>0</v>
      </c>
      <c r="D147" s="62" t="n">
        <v>264</v>
      </c>
      <c r="E147" s="62" t="n">
        <v>468</v>
      </c>
      <c r="F147" s="62" t="n">
        <v>1509</v>
      </c>
      <c r="G147" s="62" t="n">
        <v>3044</v>
      </c>
    </row>
    <row r="148">
      <c r="A148" s="28" t="s">
        <v>468</v>
      </c>
      <c r="B148" s="62" t="s">
        <v>32</v>
      </c>
      <c r="C148" s="62" t="n">
        <v>0</v>
      </c>
      <c r="D148" s="62" t="n">
        <v>264</v>
      </c>
      <c r="E148" s="62" t="n">
        <v>468</v>
      </c>
      <c r="F148" s="62" t="n">
        <v>1509</v>
      </c>
      <c r="G148" s="62" t="n">
        <v>3044</v>
      </c>
    </row>
    <row r="149">
      <c r="A149" s="53" t="s">
        <v>32</v>
      </c>
      <c r="B149" s="63" t="s">
        <v>222</v>
      </c>
      <c r="C149" s="63" t="n">
        <v>5269</v>
      </c>
      <c r="D149" s="63" t="n">
        <v>4398</v>
      </c>
      <c r="E149" s="63" t="n">
        <v>4469</v>
      </c>
      <c r="F149" s="63" t="n">
        <v>35633</v>
      </c>
      <c r="G149" s="63" t="n">
        <v>60170</v>
      </c>
    </row>
    <row r="150">
      <c r="A150" s="28" t="s">
        <v>223</v>
      </c>
      <c r="B150" s="28"/>
      <c r="C150" s="28"/>
      <c r="D150" s="28"/>
      <c r="E150" s="28"/>
      <c r="F150" s="28"/>
      <c r="G150" s="28"/>
    </row>
    <row r="151">
      <c r="A151" s="28" t="s">
        <v>60</v>
      </c>
      <c r="B151" s="28"/>
      <c r="C151" s="28"/>
      <c r="D151" s="28"/>
      <c r="E151" s="28"/>
      <c r="F151" s="28"/>
      <c r="G151" s="28"/>
    </row>
  </sheetData>
  <sheetProtection sheet="1"/>
  <mergeCells count="35">
    <mergeCell ref="B1:E1"/>
    <mergeCell ref="A11:A21"/>
    <mergeCell ref="A22:A29"/>
    <mergeCell ref="A30:A33"/>
    <mergeCell ref="A34:A39"/>
    <mergeCell ref="A40:A46"/>
    <mergeCell ref="A47:A51"/>
    <mergeCell ref="A52:A56"/>
    <mergeCell ref="A57:A65"/>
    <mergeCell ref="A66:A72"/>
    <mergeCell ref="A73:A76"/>
    <mergeCell ref="A77:A85"/>
    <mergeCell ref="A86:A90"/>
    <mergeCell ref="A91:A94"/>
    <mergeCell ref="A95:A98"/>
    <mergeCell ref="A99:A100"/>
    <mergeCell ref="A101:A106"/>
    <mergeCell ref="A107:A108"/>
    <mergeCell ref="A109:A111"/>
    <mergeCell ref="A112:A115"/>
    <mergeCell ref="A116:A118"/>
    <mergeCell ref="A119:A120"/>
    <mergeCell ref="A121:A122"/>
    <mergeCell ref="A123:A125"/>
    <mergeCell ref="A126:A128"/>
    <mergeCell ref="A129:A130"/>
    <mergeCell ref="A131:A133"/>
    <mergeCell ref="A134:A136"/>
    <mergeCell ref="A137:A141"/>
    <mergeCell ref="A142:A143"/>
    <mergeCell ref="A144:A146"/>
    <mergeCell ref="A147:A148"/>
    <mergeCell ref="A149:A149"/>
    <mergeCell ref="A150:G150"/>
    <mergeCell ref="A151:G151"/>
  </mergeCells>
  <hyperlinks>
    <hyperlink ref="A7" r:id="rId1h"/>
  </hyperlinks>
  <pageMargins left="0.7" right="0.7" top="0.75" bottom="0.75" header="0.3" footer="0.3"/>
  <pageSetup paperSize="9" orientation="portrait"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675</v>
      </c>
    </row>
    <row r="6" ht="15.95" customHeight="1">
      <c r="A6" s="16" t="s">
        <v>27</v>
      </c>
    </row>
    <row r="7" ht="15" customHeight="1">
      <c r="A7" s="9" t="s">
        <v>25</v>
      </c>
    </row>
    <row r="9">
      <c r="A9" s="23"/>
      <c r="B9" s="23"/>
      <c r="C9" s="23"/>
      <c r="D9" s="23"/>
      <c r="E9" s="23"/>
      <c r="F9" s="23"/>
      <c r="G9" s="23"/>
      <c r="H9" s="23"/>
      <c r="I9" s="23"/>
      <c r="J9" s="23"/>
      <c r="K9" s="23"/>
      <c r="L9" s="23"/>
      <c r="M9" s="23"/>
    </row>
    <row r="10">
      <c r="A10" s="64" t="s">
        <v>29</v>
      </c>
      <c r="B10" s="26" t="s">
        <v>676</v>
      </c>
      <c r="C10" s="26" t="s">
        <v>677</v>
      </c>
      <c r="D10" s="26" t="s">
        <v>678</v>
      </c>
      <c r="E10" s="26" t="s">
        <v>679</v>
      </c>
      <c r="F10" s="26" t="s">
        <v>680</v>
      </c>
      <c r="G10" s="26" t="s">
        <v>681</v>
      </c>
      <c r="H10" s="26" t="s">
        <v>682</v>
      </c>
      <c r="I10" s="26" t="s">
        <v>683</v>
      </c>
      <c r="J10" s="26" t="s">
        <v>684</v>
      </c>
      <c r="K10" s="26" t="s">
        <v>685</v>
      </c>
      <c r="L10" s="26" t="s">
        <v>686</v>
      </c>
      <c r="M10" s="26" t="s">
        <v>32</v>
      </c>
    </row>
    <row r="11">
      <c r="A11" s="64" t="s">
        <v>33</v>
      </c>
      <c r="B11" s="64" t="n">
        <v>35997</v>
      </c>
      <c r="C11" s="64" t="n">
        <v>22892</v>
      </c>
      <c r="D11" s="64" t="n">
        <v>0</v>
      </c>
      <c r="E11" s="64" t="n">
        <v>0</v>
      </c>
      <c r="F11" s="64" t="n">
        <v>46729</v>
      </c>
      <c r="G11" s="64" t="n">
        <v>0</v>
      </c>
      <c r="H11" s="64" t="n">
        <v>24074</v>
      </c>
      <c r="I11" s="64" t="n">
        <v>6191</v>
      </c>
      <c r="J11" s="64" t="n">
        <v>15194</v>
      </c>
      <c r="K11" s="64" t="n">
        <v>0</v>
      </c>
      <c r="L11" s="64" t="n">
        <v>0</v>
      </c>
      <c r="M11" s="64" t="n">
        <v>151077</v>
      </c>
    </row>
    <row r="12">
      <c r="A12" s="64" t="s">
        <v>34</v>
      </c>
      <c r="B12" s="64" t="n">
        <v>33147</v>
      </c>
      <c r="C12" s="64" t="n">
        <v>25679</v>
      </c>
      <c r="D12" s="64" t="n">
        <v>0</v>
      </c>
      <c r="E12" s="64" t="n">
        <v>0</v>
      </c>
      <c r="F12" s="64" t="n">
        <v>36088</v>
      </c>
      <c r="G12" s="64" t="n">
        <v>1</v>
      </c>
      <c r="H12" s="64" t="n">
        <v>23945</v>
      </c>
      <c r="I12" s="64" t="n">
        <v>3359</v>
      </c>
      <c r="J12" s="64" t="n">
        <v>16878</v>
      </c>
      <c r="K12" s="64" t="n">
        <v>0</v>
      </c>
      <c r="L12" s="64" t="n">
        <v>2962</v>
      </c>
      <c r="M12" s="64" t="n">
        <v>142059</v>
      </c>
    </row>
    <row r="13">
      <c r="A13" s="64" t="s">
        <v>35</v>
      </c>
      <c r="B13" s="64" t="n">
        <v>32549</v>
      </c>
      <c r="C13" s="64" t="n">
        <v>31861</v>
      </c>
      <c r="D13" s="64" t="n">
        <v>0</v>
      </c>
      <c r="E13" s="64" t="n">
        <v>0</v>
      </c>
      <c r="F13" s="64" t="n">
        <v>28033</v>
      </c>
      <c r="G13" s="64" t="n">
        <v>0</v>
      </c>
      <c r="H13" s="64" t="n">
        <v>18947</v>
      </c>
      <c r="I13" s="64" t="n">
        <v>127</v>
      </c>
      <c r="J13" s="64" t="n">
        <v>11637</v>
      </c>
      <c r="K13" s="64" t="n">
        <v>0</v>
      </c>
      <c r="L13" s="64" t="n">
        <v>5507</v>
      </c>
      <c r="M13" s="64" t="n">
        <v>128661</v>
      </c>
    </row>
    <row r="14">
      <c r="A14" s="64" t="s">
        <v>36</v>
      </c>
      <c r="B14" s="64" t="n">
        <v>26673</v>
      </c>
      <c r="C14" s="64" t="n">
        <v>35762</v>
      </c>
      <c r="D14" s="64" t="n">
        <v>0</v>
      </c>
      <c r="E14" s="64" t="n">
        <v>0</v>
      </c>
      <c r="F14" s="64" t="n">
        <v>15424</v>
      </c>
      <c r="G14" s="64" t="n">
        <v>1</v>
      </c>
      <c r="H14" s="64" t="n">
        <v>19158</v>
      </c>
      <c r="I14" s="64" t="n">
        <v>214</v>
      </c>
      <c r="J14" s="64" t="n">
        <v>7741</v>
      </c>
      <c r="K14" s="64" t="n">
        <v>2</v>
      </c>
      <c r="L14" s="64" t="n">
        <v>4635</v>
      </c>
      <c r="M14" s="64" t="n">
        <v>109610</v>
      </c>
    </row>
    <row r="15">
      <c r="A15" s="64" t="s">
        <v>37</v>
      </c>
      <c r="B15" s="64" t="n">
        <v>35037</v>
      </c>
      <c r="C15" s="64" t="n">
        <v>28263</v>
      </c>
      <c r="D15" s="64" t="n">
        <v>0</v>
      </c>
      <c r="E15" s="64" t="n">
        <v>0</v>
      </c>
      <c r="F15" s="64" t="n">
        <v>11703</v>
      </c>
      <c r="G15" s="64" t="n">
        <v>0</v>
      </c>
      <c r="H15" s="64" t="n">
        <v>16981</v>
      </c>
      <c r="I15" s="64" t="n">
        <v>135</v>
      </c>
      <c r="J15" s="64" t="n">
        <v>5643</v>
      </c>
      <c r="K15" s="64" t="n">
        <v>0</v>
      </c>
      <c r="L15" s="64" t="n">
        <v>1655</v>
      </c>
      <c r="M15" s="64" t="n">
        <v>99417</v>
      </c>
    </row>
    <row r="16">
      <c r="A16" s="64" t="s">
        <v>38</v>
      </c>
      <c r="B16" s="64" t="n">
        <v>33231</v>
      </c>
      <c r="C16" s="64" t="n">
        <v>25422</v>
      </c>
      <c r="D16" s="64" t="n">
        <v>0</v>
      </c>
      <c r="E16" s="64" t="n">
        <v>0</v>
      </c>
      <c r="F16" s="64" t="n">
        <v>10242</v>
      </c>
      <c r="G16" s="64" t="n">
        <v>0</v>
      </c>
      <c r="H16" s="64" t="n">
        <v>12690</v>
      </c>
      <c r="I16" s="64" t="n">
        <v>171</v>
      </c>
      <c r="J16" s="64" t="n">
        <v>4491</v>
      </c>
      <c r="K16" s="64" t="n">
        <v>0</v>
      </c>
      <c r="L16" s="64" t="n">
        <v>3381</v>
      </c>
      <c r="M16" s="64" t="n">
        <v>89628</v>
      </c>
    </row>
    <row r="17">
      <c r="A17" s="64" t="s">
        <v>39</v>
      </c>
      <c r="B17" s="64" t="n">
        <v>26840</v>
      </c>
      <c r="C17" s="64" t="n">
        <v>21119</v>
      </c>
      <c r="D17" s="64" t="n">
        <v>0</v>
      </c>
      <c r="E17" s="64" t="n">
        <v>0</v>
      </c>
      <c r="F17" s="64" t="n">
        <v>9009</v>
      </c>
      <c r="G17" s="64" t="n">
        <v>2</v>
      </c>
      <c r="H17" s="64" t="n">
        <v>11895</v>
      </c>
      <c r="I17" s="64" t="n">
        <v>247</v>
      </c>
      <c r="J17" s="64" t="n">
        <v>2207</v>
      </c>
      <c r="K17" s="64" t="n">
        <v>0</v>
      </c>
      <c r="L17" s="64" t="n">
        <v>2979</v>
      </c>
      <c r="M17" s="64" t="n">
        <v>74298</v>
      </c>
    </row>
    <row r="18">
      <c r="A18" s="64" t="s">
        <v>40</v>
      </c>
      <c r="B18" s="64" t="n">
        <v>55923</v>
      </c>
      <c r="C18" s="64" t="n">
        <v>38988</v>
      </c>
      <c r="D18" s="64" t="n">
        <v>0</v>
      </c>
      <c r="E18" s="64" t="n">
        <v>0</v>
      </c>
      <c r="F18" s="64" t="n">
        <v>10858</v>
      </c>
      <c r="G18" s="64" t="n">
        <v>2</v>
      </c>
      <c r="H18" s="64" t="n">
        <v>19950</v>
      </c>
      <c r="I18" s="64" t="n">
        <v>261</v>
      </c>
      <c r="J18" s="64" t="n">
        <v>11386</v>
      </c>
      <c r="K18" s="64" t="n">
        <v>0</v>
      </c>
      <c r="L18" s="64" t="n">
        <v>4046</v>
      </c>
      <c r="M18" s="64" t="n">
        <v>141414</v>
      </c>
    </row>
    <row r="19">
      <c r="A19" s="64" t="s">
        <v>41</v>
      </c>
      <c r="B19" s="64" t="n">
        <v>38703</v>
      </c>
      <c r="C19" s="64" t="n">
        <v>25552</v>
      </c>
      <c r="D19" s="64" t="n">
        <v>0</v>
      </c>
      <c r="E19" s="64" t="n">
        <v>0</v>
      </c>
      <c r="F19" s="64" t="n">
        <v>10061</v>
      </c>
      <c r="G19" s="64" t="n">
        <v>1</v>
      </c>
      <c r="H19" s="64" t="n">
        <v>21453</v>
      </c>
      <c r="I19" s="64" t="n">
        <v>90</v>
      </c>
      <c r="J19" s="64" t="n">
        <v>3994</v>
      </c>
      <c r="K19" s="64" t="n">
        <v>0</v>
      </c>
      <c r="L19" s="64" t="n">
        <v>2169</v>
      </c>
      <c r="M19" s="64" t="n">
        <v>102023</v>
      </c>
    </row>
    <row r="20">
      <c r="A20" s="64" t="s">
        <v>42</v>
      </c>
      <c r="B20" s="64" t="n">
        <v>46096</v>
      </c>
      <c r="C20" s="64" t="n">
        <v>36481</v>
      </c>
      <c r="D20" s="64" t="n">
        <v>1</v>
      </c>
      <c r="E20" s="64" t="n">
        <v>0</v>
      </c>
      <c r="F20" s="64" t="n">
        <v>10787</v>
      </c>
      <c r="G20" s="64" t="n">
        <v>1</v>
      </c>
      <c r="H20" s="64" t="n">
        <v>23944</v>
      </c>
      <c r="I20" s="64" t="n">
        <v>212</v>
      </c>
      <c r="J20" s="64" t="n">
        <v>8583</v>
      </c>
      <c r="K20" s="64" t="n">
        <v>0</v>
      </c>
      <c r="L20" s="64" t="n">
        <v>2264</v>
      </c>
      <c r="M20" s="64" t="n">
        <v>128369</v>
      </c>
    </row>
    <row r="21">
      <c r="A21" s="64" t="s">
        <v>43</v>
      </c>
      <c r="B21" s="64" t="n">
        <v>38446</v>
      </c>
      <c r="C21" s="64" t="n">
        <v>34053</v>
      </c>
      <c r="D21" s="64" t="n">
        <v>0</v>
      </c>
      <c r="E21" s="64" t="n">
        <v>0</v>
      </c>
      <c r="F21" s="64" t="n">
        <v>9036</v>
      </c>
      <c r="G21" s="64" t="n">
        <v>0</v>
      </c>
      <c r="H21" s="64" t="n">
        <v>15803</v>
      </c>
      <c r="I21" s="64" t="n">
        <v>46</v>
      </c>
      <c r="J21" s="64" t="n">
        <v>3909</v>
      </c>
      <c r="K21" s="64" t="n">
        <v>0</v>
      </c>
      <c r="L21" s="64" t="n">
        <v>830</v>
      </c>
      <c r="M21" s="64" t="n">
        <v>102123</v>
      </c>
    </row>
    <row r="22">
      <c r="A22" s="64" t="s">
        <v>44</v>
      </c>
      <c r="B22" s="64" t="n">
        <v>34641</v>
      </c>
      <c r="C22" s="64" t="n">
        <v>29128</v>
      </c>
      <c r="D22" s="64" t="n">
        <v>0</v>
      </c>
      <c r="E22" s="64" t="n">
        <v>1</v>
      </c>
      <c r="F22" s="64" t="n">
        <v>15186</v>
      </c>
      <c r="G22" s="64" t="n">
        <v>4</v>
      </c>
      <c r="H22" s="64" t="n">
        <v>16560</v>
      </c>
      <c r="I22" s="64" t="n">
        <v>21</v>
      </c>
      <c r="J22" s="64" t="n">
        <v>4861</v>
      </c>
      <c r="K22" s="64" t="n">
        <v>0</v>
      </c>
      <c r="L22" s="64" t="n">
        <v>540</v>
      </c>
      <c r="M22" s="64" t="n">
        <v>100942</v>
      </c>
    </row>
    <row r="23">
      <c r="A23" s="64" t="s">
        <v>45</v>
      </c>
      <c r="B23" s="64" t="n">
        <v>27767</v>
      </c>
      <c r="C23" s="64" t="n">
        <v>34374</v>
      </c>
      <c r="D23" s="64" t="n">
        <v>1</v>
      </c>
      <c r="E23" s="64" t="n">
        <v>0</v>
      </c>
      <c r="F23" s="64" t="n">
        <v>18557</v>
      </c>
      <c r="G23" s="64" t="n">
        <v>0</v>
      </c>
      <c r="H23" s="64" t="n">
        <v>22786</v>
      </c>
      <c r="I23" s="64" t="n">
        <v>13</v>
      </c>
      <c r="J23" s="64" t="n">
        <v>7816</v>
      </c>
      <c r="K23" s="64" t="n">
        <v>0</v>
      </c>
      <c r="L23" s="64" t="n">
        <v>244</v>
      </c>
      <c r="M23" s="64" t="n">
        <v>111558</v>
      </c>
    </row>
    <row r="24">
      <c r="A24" s="64" t="s">
        <v>46</v>
      </c>
      <c r="B24" s="64" t="n">
        <v>77637</v>
      </c>
      <c r="C24" s="64" t="n">
        <v>36868</v>
      </c>
      <c r="D24" s="64" t="n">
        <v>1</v>
      </c>
      <c r="E24" s="64" t="n">
        <v>0</v>
      </c>
      <c r="F24" s="64" t="n">
        <v>5514</v>
      </c>
      <c r="G24" s="64" t="n">
        <v>0</v>
      </c>
      <c r="H24" s="64" t="n">
        <v>16013</v>
      </c>
      <c r="I24" s="64" t="n">
        <v>1</v>
      </c>
      <c r="J24" s="64" t="n">
        <v>4714</v>
      </c>
      <c r="K24" s="64" t="n">
        <v>0</v>
      </c>
      <c r="L24" s="64" t="n">
        <v>698</v>
      </c>
      <c r="M24" s="64" t="n">
        <v>141446</v>
      </c>
    </row>
    <row r="25">
      <c r="A25" s="64" t="s">
        <v>47</v>
      </c>
      <c r="B25" s="64" t="n">
        <v>46003</v>
      </c>
      <c r="C25" s="64" t="n">
        <v>36333</v>
      </c>
      <c r="D25" s="64" t="n">
        <v>5</v>
      </c>
      <c r="E25" s="64" t="n">
        <v>0</v>
      </c>
      <c r="F25" s="64" t="n">
        <v>15015</v>
      </c>
      <c r="G25" s="64" t="n">
        <v>0</v>
      </c>
      <c r="H25" s="64" t="n">
        <v>14865</v>
      </c>
      <c r="I25" s="64" t="n">
        <v>0</v>
      </c>
      <c r="J25" s="64" t="n">
        <v>8275</v>
      </c>
      <c r="K25" s="64" t="n">
        <v>0</v>
      </c>
      <c r="L25" s="64" t="n">
        <v>114</v>
      </c>
      <c r="M25" s="64" t="n">
        <v>120610</v>
      </c>
    </row>
    <row r="26">
      <c r="A26" s="64" t="s">
        <v>48</v>
      </c>
      <c r="B26" s="64" t="n">
        <v>42939</v>
      </c>
      <c r="C26" s="64" t="n">
        <v>36170</v>
      </c>
      <c r="D26" s="64" t="n">
        <v>0</v>
      </c>
      <c r="E26" s="64" t="n">
        <v>0</v>
      </c>
      <c r="F26" s="64" t="n">
        <v>7719</v>
      </c>
      <c r="G26" s="64" t="n">
        <v>0</v>
      </c>
      <c r="H26" s="64" t="n">
        <v>15398</v>
      </c>
      <c r="I26" s="64" t="n">
        <v>3</v>
      </c>
      <c r="J26" s="64" t="n">
        <v>6593</v>
      </c>
      <c r="K26" s="64" t="n">
        <v>0</v>
      </c>
      <c r="L26" s="64" t="n">
        <v>78</v>
      </c>
      <c r="M26" s="64" t="n">
        <v>108900</v>
      </c>
    </row>
    <row r="27">
      <c r="A27" s="64" t="s">
        <v>49</v>
      </c>
      <c r="B27" s="64" t="n">
        <v>35860</v>
      </c>
      <c r="C27" s="64" t="n">
        <v>37295</v>
      </c>
      <c r="D27" s="64" t="n">
        <v>0</v>
      </c>
      <c r="E27" s="64" t="n">
        <v>0</v>
      </c>
      <c r="F27" s="64" t="n">
        <v>4785</v>
      </c>
      <c r="G27" s="64" t="n">
        <v>0</v>
      </c>
      <c r="H27" s="64" t="n">
        <v>15677</v>
      </c>
      <c r="I27" s="64" t="n">
        <v>11</v>
      </c>
      <c r="J27" s="64" t="n">
        <v>3044</v>
      </c>
      <c r="K27" s="64" t="n">
        <v>0</v>
      </c>
      <c r="L27" s="64" t="n">
        <v>100</v>
      </c>
      <c r="M27" s="64" t="n">
        <v>96772</v>
      </c>
    </row>
    <row r="28">
      <c r="A28" s="64" t="s">
        <v>50</v>
      </c>
      <c r="B28" s="64" t="n">
        <v>61788</v>
      </c>
      <c r="C28" s="64" t="n">
        <v>42203</v>
      </c>
      <c r="D28" s="64" t="n">
        <v>0</v>
      </c>
      <c r="E28" s="64" t="n">
        <v>0</v>
      </c>
      <c r="F28" s="64" t="n">
        <v>9629</v>
      </c>
      <c r="G28" s="64" t="n">
        <v>0</v>
      </c>
      <c r="H28" s="64" t="n">
        <v>16379</v>
      </c>
      <c r="I28" s="64" t="n">
        <v>3</v>
      </c>
      <c r="J28" s="64" t="n">
        <v>6201</v>
      </c>
      <c r="K28" s="64" t="n">
        <v>0</v>
      </c>
      <c r="L28" s="64" t="n">
        <v>109</v>
      </c>
      <c r="M28" s="64" t="n">
        <v>136312</v>
      </c>
    </row>
    <row r="29">
      <c r="A29" s="64" t="s">
        <v>51</v>
      </c>
      <c r="B29" s="64" t="n">
        <v>46833</v>
      </c>
      <c r="C29" s="64" t="n">
        <v>31808</v>
      </c>
      <c r="D29" s="64" t="n">
        <v>0</v>
      </c>
      <c r="E29" s="64" t="n">
        <v>0</v>
      </c>
      <c r="F29" s="64" t="n">
        <v>7639</v>
      </c>
      <c r="G29" s="64" t="n">
        <v>0</v>
      </c>
      <c r="H29" s="64" t="n">
        <v>15722</v>
      </c>
      <c r="I29" s="64" t="n">
        <v>62</v>
      </c>
      <c r="J29" s="64" t="n">
        <v>5275</v>
      </c>
      <c r="K29" s="64" t="n">
        <v>0</v>
      </c>
      <c r="L29" s="64" t="n">
        <v>368</v>
      </c>
      <c r="M29" s="64" t="n">
        <v>107707</v>
      </c>
    </row>
    <row r="30">
      <c r="A30" s="64" t="s">
        <v>52</v>
      </c>
      <c r="B30" s="64" t="n">
        <v>40938</v>
      </c>
      <c r="C30" s="64" t="n">
        <v>27323</v>
      </c>
      <c r="D30" s="64" t="n">
        <v>0</v>
      </c>
      <c r="E30" s="64" t="n">
        <v>0</v>
      </c>
      <c r="F30" s="64" t="n">
        <v>4420</v>
      </c>
      <c r="G30" s="64" t="n">
        <v>1</v>
      </c>
      <c r="H30" s="64" t="n">
        <v>17984</v>
      </c>
      <c r="I30" s="64" t="n">
        <v>3</v>
      </c>
      <c r="J30" s="64" t="n">
        <v>3406</v>
      </c>
      <c r="K30" s="64" t="n">
        <v>0</v>
      </c>
      <c r="L30" s="64" t="n">
        <v>219</v>
      </c>
      <c r="M30" s="64" t="n">
        <v>94294</v>
      </c>
    </row>
    <row r="31">
      <c r="A31" s="64" t="s">
        <v>53</v>
      </c>
      <c r="B31" s="64" t="n">
        <v>44564</v>
      </c>
      <c r="C31" s="64" t="n">
        <v>29791</v>
      </c>
      <c r="D31" s="64" t="n">
        <v>1</v>
      </c>
      <c r="E31" s="64" t="n">
        <v>0</v>
      </c>
      <c r="F31" s="64" t="n">
        <v>6325</v>
      </c>
      <c r="G31" s="64" t="n">
        <v>0</v>
      </c>
      <c r="H31" s="64" t="n">
        <v>14790</v>
      </c>
      <c r="I31" s="64" t="n">
        <v>5</v>
      </c>
      <c r="J31" s="64" t="n">
        <v>1556</v>
      </c>
      <c r="K31" s="64" t="n">
        <v>0</v>
      </c>
      <c r="L31" s="64" t="n">
        <v>54</v>
      </c>
      <c r="M31" s="64" t="n">
        <v>97086</v>
      </c>
    </row>
    <row r="32">
      <c r="A32" s="64" t="s">
        <v>54</v>
      </c>
      <c r="B32" s="64" t="n">
        <v>54665</v>
      </c>
      <c r="C32" s="64" t="n">
        <v>34688</v>
      </c>
      <c r="D32" s="64" t="n">
        <v>1</v>
      </c>
      <c r="E32" s="64" t="n">
        <v>0</v>
      </c>
      <c r="F32" s="64" t="n">
        <v>9758</v>
      </c>
      <c r="G32" s="64" t="n">
        <v>0</v>
      </c>
      <c r="H32" s="64" t="n">
        <v>15999</v>
      </c>
      <c r="I32" s="64" t="n">
        <v>8</v>
      </c>
      <c r="J32" s="64" t="n">
        <v>2062</v>
      </c>
      <c r="K32" s="64" t="n">
        <v>0</v>
      </c>
      <c r="L32" s="64" t="n">
        <v>126</v>
      </c>
      <c r="M32" s="64" t="n">
        <v>117307</v>
      </c>
    </row>
    <row r="33">
      <c r="A33" s="64" t="s">
        <v>55</v>
      </c>
      <c r="B33" s="64" t="n">
        <v>41634</v>
      </c>
      <c r="C33" s="64" t="n">
        <v>29914</v>
      </c>
      <c r="D33" s="64" t="n">
        <v>0</v>
      </c>
      <c r="E33" s="64" t="n">
        <v>0</v>
      </c>
      <c r="F33" s="64" t="n">
        <v>4324</v>
      </c>
      <c r="G33" s="64" t="n">
        <v>0</v>
      </c>
      <c r="H33" s="64" t="n">
        <v>10444</v>
      </c>
      <c r="I33" s="64" t="n">
        <v>6</v>
      </c>
      <c r="J33" s="64" t="n">
        <v>2584</v>
      </c>
      <c r="K33" s="64" t="n">
        <v>0</v>
      </c>
      <c r="L33" s="64" t="n">
        <v>70</v>
      </c>
      <c r="M33" s="64" t="n">
        <v>88976</v>
      </c>
    </row>
    <row r="34">
      <c r="A34" s="64" t="s">
        <v>56</v>
      </c>
      <c r="B34" s="64" t="n">
        <v>53663</v>
      </c>
      <c r="C34" s="64" t="n">
        <v>31510</v>
      </c>
      <c r="D34" s="64" t="n">
        <v>2</v>
      </c>
      <c r="E34" s="64" t="n">
        <v>0</v>
      </c>
      <c r="F34" s="64" t="n">
        <v>4070</v>
      </c>
      <c r="G34" s="64" t="n">
        <v>0</v>
      </c>
      <c r="H34" s="64" t="n">
        <v>17467</v>
      </c>
      <c r="I34" s="64" t="n">
        <v>9</v>
      </c>
      <c r="J34" s="64" t="n">
        <v>3726</v>
      </c>
      <c r="K34" s="64" t="n">
        <v>0</v>
      </c>
      <c r="L34" s="64" t="n">
        <v>129</v>
      </c>
      <c r="M34" s="64" t="n">
        <v>110576</v>
      </c>
    </row>
    <row r="35">
      <c r="A35" s="65" t="s">
        <v>57</v>
      </c>
      <c r="B35" s="65" t="n">
        <v>53228</v>
      </c>
      <c r="C35" s="65" t="n">
        <v>35974</v>
      </c>
      <c r="D35" s="65" t="n">
        <v>3</v>
      </c>
      <c r="E35" s="65" t="n">
        <v>0</v>
      </c>
      <c r="F35" s="65" t="n">
        <v>4196</v>
      </c>
      <c r="G35" s="65" t="n">
        <v>0</v>
      </c>
      <c r="H35" s="65" t="n">
        <v>19405</v>
      </c>
      <c r="I35" s="65" t="n">
        <v>9</v>
      </c>
      <c r="J35" s="65" t="n">
        <v>2758</v>
      </c>
      <c r="K35" s="65" t="n">
        <v>0</v>
      </c>
      <c r="L35" s="65" t="n">
        <v>89</v>
      </c>
      <c r="M35" s="65" t="n">
        <v>115662</v>
      </c>
    </row>
    <row r="36">
      <c r="A36" s="28" t="s">
        <v>687</v>
      </c>
      <c r="B36" s="28"/>
      <c r="C36" s="28"/>
      <c r="D36" s="28"/>
      <c r="E36" s="28"/>
      <c r="F36" s="28"/>
      <c r="G36" s="28"/>
      <c r="H36" s="28"/>
      <c r="I36" s="28"/>
      <c r="J36" s="28"/>
      <c r="K36" s="28"/>
      <c r="L36" s="28"/>
      <c r="M36" s="28"/>
    </row>
    <row r="37">
      <c r="A37" s="28" t="s">
        <v>688</v>
      </c>
      <c r="B37" s="28"/>
      <c r="C37" s="28"/>
      <c r="D37" s="28"/>
      <c r="E37" s="28"/>
      <c r="F37" s="28"/>
      <c r="G37" s="28"/>
      <c r="H37" s="28"/>
      <c r="I37" s="28"/>
      <c r="J37" s="28"/>
      <c r="K37" s="28"/>
      <c r="L37" s="28"/>
      <c r="M37" s="28"/>
    </row>
    <row r="38">
      <c r="A38" s="28" t="s">
        <v>78</v>
      </c>
      <c r="B38" s="28"/>
      <c r="C38" s="28"/>
      <c r="D38" s="28"/>
      <c r="E38" s="28"/>
      <c r="F38" s="28"/>
      <c r="G38" s="28"/>
      <c r="H38" s="28"/>
      <c r="I38" s="28"/>
      <c r="J38" s="28"/>
      <c r="K38" s="28"/>
      <c r="L38" s="28"/>
      <c r="M38" s="28"/>
    </row>
    <row r="39">
      <c r="A39" s="28" t="s">
        <v>60</v>
      </c>
      <c r="B39" s="28"/>
      <c r="C39" s="28"/>
      <c r="D39" s="28"/>
      <c r="E39" s="28"/>
      <c r="F39" s="28"/>
      <c r="G39" s="28"/>
      <c r="H39" s="28"/>
      <c r="I39" s="28"/>
      <c r="J39" s="28"/>
      <c r="K39" s="28"/>
      <c r="L39" s="28"/>
      <c r="M39" s="28"/>
    </row>
  </sheetData>
  <sheetProtection sheet="1"/>
  <mergeCells count="5">
    <mergeCell ref="B1:E1"/>
    <mergeCell ref="A36:M36"/>
    <mergeCell ref="A37:M37"/>
    <mergeCell ref="A38:M38"/>
    <mergeCell ref="A39:M39"/>
  </mergeCells>
  <hyperlinks>
    <hyperlink ref="A7" r:id="rId1h"/>
  </hyperlinks>
  <pageMargins left="0.7" right="0.7" top="0.75" bottom="0.75" header="0.3" footer="0.3"/>
  <pageSetup paperSize="9" orientation="portrait"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690</v>
      </c>
    </row>
    <row r="6" ht="15.95" customHeight="1">
      <c r="A6" s="16" t="s">
        <v>27</v>
      </c>
    </row>
    <row r="7" ht="15" customHeight="1">
      <c r="A7" s="9" t="s">
        <v>25</v>
      </c>
    </row>
    <row r="9">
      <c r="A9" s="23"/>
      <c r="B9" s="23"/>
      <c r="C9" s="23"/>
      <c r="D9" s="23"/>
      <c r="E9" s="23"/>
      <c r="F9" s="23"/>
    </row>
    <row r="10">
      <c r="A10" s="66" t="s">
        <v>691</v>
      </c>
      <c r="B10" s="26" t="s">
        <v>33</v>
      </c>
      <c r="C10" s="26" t="s">
        <v>34</v>
      </c>
      <c r="D10" s="26" t="s">
        <v>45</v>
      </c>
      <c r="E10" s="26" t="s">
        <v>98</v>
      </c>
      <c r="F10" s="26" t="s">
        <v>99</v>
      </c>
    </row>
    <row r="11">
      <c r="A11" s="66" t="s">
        <v>676</v>
      </c>
      <c r="B11" s="66" t="n">
        <v>29491</v>
      </c>
      <c r="C11" s="66" t="n">
        <v>27654</v>
      </c>
      <c r="D11" s="66" t="n">
        <v>22359</v>
      </c>
      <c r="E11" s="66" t="n">
        <v>181441</v>
      </c>
      <c r="F11" s="66" t="n">
        <v>364554</v>
      </c>
    </row>
    <row r="12">
      <c r="A12" s="66" t="s">
        <v>677</v>
      </c>
      <c r="B12" s="66" t="n">
        <v>5171</v>
      </c>
      <c r="C12" s="66" t="n">
        <v>6177</v>
      </c>
      <c r="D12" s="66" t="n">
        <v>9573</v>
      </c>
      <c r="E12" s="66" t="n">
        <v>55129</v>
      </c>
      <c r="F12" s="66" t="n">
        <v>102169</v>
      </c>
    </row>
    <row r="13">
      <c r="A13" s="66" t="s">
        <v>678</v>
      </c>
      <c r="B13" s="66" t="n">
        <v>0</v>
      </c>
      <c r="C13" s="66" t="n">
        <v>0</v>
      </c>
      <c r="D13" s="66" t="n">
        <v>1</v>
      </c>
      <c r="E13" s="66" t="n">
        <v>0</v>
      </c>
      <c r="F13" s="66" t="n">
        <v>1</v>
      </c>
    </row>
    <row r="14">
      <c r="A14" s="66" t="s">
        <v>680</v>
      </c>
      <c r="B14" s="66" t="n">
        <v>45690</v>
      </c>
      <c r="C14" s="66" t="n">
        <v>35448</v>
      </c>
      <c r="D14" s="66" t="n">
        <v>17982</v>
      </c>
      <c r="E14" s="66" t="n">
        <v>153316</v>
      </c>
      <c r="F14" s="66" t="n">
        <v>207092</v>
      </c>
    </row>
    <row r="15">
      <c r="A15" s="66" t="s">
        <v>681</v>
      </c>
      <c r="B15" s="66" t="n">
        <v>0</v>
      </c>
      <c r="C15" s="66" t="n">
        <v>0</v>
      </c>
      <c r="D15" s="66" t="n">
        <v>0</v>
      </c>
      <c r="E15" s="66" t="n">
        <v>2</v>
      </c>
      <c r="F15" s="66" t="n">
        <v>3</v>
      </c>
    </row>
    <row r="16">
      <c r="A16" s="66" t="s">
        <v>682</v>
      </c>
      <c r="B16" s="66" t="n">
        <v>23834</v>
      </c>
      <c r="C16" s="66" t="n">
        <v>23459</v>
      </c>
      <c r="D16" s="66" t="n">
        <v>22676</v>
      </c>
      <c r="E16" s="66" t="n">
        <v>126191</v>
      </c>
      <c r="F16" s="66" t="n">
        <v>223087</v>
      </c>
    </row>
    <row r="17">
      <c r="A17" s="66" t="s">
        <v>683</v>
      </c>
      <c r="B17" s="66" t="n">
        <v>2379</v>
      </c>
      <c r="C17" s="66" t="n">
        <v>1514</v>
      </c>
      <c r="D17" s="66" t="n">
        <v>0</v>
      </c>
      <c r="E17" s="66" t="n">
        <v>3897</v>
      </c>
      <c r="F17" s="66" t="n">
        <v>3899</v>
      </c>
    </row>
    <row r="18">
      <c r="A18" s="66" t="s">
        <v>684</v>
      </c>
      <c r="B18" s="66" t="n">
        <v>13457</v>
      </c>
      <c r="C18" s="66" t="n">
        <v>13592</v>
      </c>
      <c r="D18" s="66" t="n">
        <v>4643</v>
      </c>
      <c r="E18" s="66" t="n">
        <v>51927</v>
      </c>
      <c r="F18" s="66" t="n">
        <v>77775</v>
      </c>
    </row>
    <row r="19">
      <c r="A19" s="66" t="s">
        <v>686</v>
      </c>
      <c r="B19" s="66" t="n">
        <v>0</v>
      </c>
      <c r="C19" s="66" t="n">
        <v>2474</v>
      </c>
      <c r="D19" s="66" t="n">
        <v>158</v>
      </c>
      <c r="E19" s="66" t="n">
        <v>16557</v>
      </c>
      <c r="F19" s="66" t="n">
        <v>24162</v>
      </c>
    </row>
    <row r="20">
      <c r="A20" s="67" t="s">
        <v>32</v>
      </c>
      <c r="B20" s="67" t="n">
        <v>120022</v>
      </c>
      <c r="C20" s="67" t="n">
        <v>110318</v>
      </c>
      <c r="D20" s="67" t="n">
        <v>77392</v>
      </c>
      <c r="E20" s="67" t="n">
        <v>588460</v>
      </c>
      <c r="F20" s="67" t="n">
        <v>1002742</v>
      </c>
    </row>
    <row r="21">
      <c r="A21" s="28" t="s">
        <v>687</v>
      </c>
      <c r="B21" s="28"/>
      <c r="C21" s="28"/>
      <c r="D21" s="28"/>
      <c r="E21" s="28"/>
      <c r="F21" s="28"/>
    </row>
    <row r="22">
      <c r="A22" s="28" t="s">
        <v>688</v>
      </c>
      <c r="B22" s="28"/>
      <c r="C22" s="28"/>
      <c r="D22" s="28"/>
      <c r="E22" s="28"/>
      <c r="F22" s="28"/>
    </row>
    <row r="23">
      <c r="A23" s="28" t="s">
        <v>78</v>
      </c>
      <c r="B23" s="28"/>
      <c r="C23" s="28"/>
      <c r="D23" s="28"/>
      <c r="E23" s="28"/>
      <c r="F23" s="28"/>
    </row>
    <row r="24">
      <c r="A24" s="28" t="s">
        <v>60</v>
      </c>
      <c r="B24" s="28"/>
      <c r="C24" s="28"/>
      <c r="D24" s="28"/>
      <c r="E24" s="28"/>
      <c r="F24" s="28"/>
    </row>
  </sheetData>
  <sheetProtection sheet="1"/>
  <mergeCells count="5">
    <mergeCell ref="B1:E1"/>
    <mergeCell ref="A21:F21"/>
    <mergeCell ref="A22:F22"/>
    <mergeCell ref="A23:F23"/>
    <mergeCell ref="A24:F24"/>
  </mergeCells>
  <hyperlinks>
    <hyperlink ref="A7" r:id="rId1h"/>
  </hyperlinks>
  <pageMargins left="0.7" right="0.7" top="0.75" bottom="0.75" header="0.3" footer="0.3"/>
  <pageSetup paperSize="9" orientation="portrait"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693</v>
      </c>
    </row>
    <row r="6" ht="15.95" customHeight="1">
      <c r="A6" s="16" t="s">
        <v>27</v>
      </c>
    </row>
    <row r="7" ht="15" customHeight="1">
      <c r="A7" s="9" t="s">
        <v>25</v>
      </c>
    </row>
    <row r="9">
      <c r="A9" s="23"/>
      <c r="B9" s="23"/>
      <c r="C9" s="23"/>
      <c r="D9" s="23"/>
      <c r="E9" s="23"/>
      <c r="F9" s="23"/>
    </row>
    <row r="10">
      <c r="A10" s="68" t="s">
        <v>691</v>
      </c>
      <c r="B10" s="26" t="s">
        <v>33</v>
      </c>
      <c r="C10" s="26" t="s">
        <v>34</v>
      </c>
      <c r="D10" s="26" t="s">
        <v>45</v>
      </c>
      <c r="E10" s="26" t="s">
        <v>98</v>
      </c>
      <c r="F10" s="26" t="s">
        <v>99</v>
      </c>
    </row>
    <row r="11">
      <c r="A11" s="68" t="s">
        <v>676</v>
      </c>
      <c r="B11" s="68" t="n">
        <v>1179</v>
      </c>
      <c r="C11" s="68" t="n">
        <v>927</v>
      </c>
      <c r="D11" s="68" t="n">
        <v>1211</v>
      </c>
      <c r="E11" s="68" t="n">
        <v>6125</v>
      </c>
      <c r="F11" s="68" t="n">
        <v>12631</v>
      </c>
    </row>
    <row r="12">
      <c r="A12" s="68" t="s">
        <v>677</v>
      </c>
      <c r="B12" s="68" t="n">
        <v>12782</v>
      </c>
      <c r="C12" s="68" t="n">
        <v>14391</v>
      </c>
      <c r="D12" s="68" t="n">
        <v>18026</v>
      </c>
      <c r="E12" s="68" t="n">
        <v>107243</v>
      </c>
      <c r="F12" s="68" t="n">
        <v>199256</v>
      </c>
    </row>
    <row r="13">
      <c r="A13" s="68" t="s">
        <v>678</v>
      </c>
      <c r="B13" s="68" t="n">
        <v>0</v>
      </c>
      <c r="C13" s="68" t="n">
        <v>0</v>
      </c>
      <c r="D13" s="68" t="n">
        <v>0</v>
      </c>
      <c r="E13" s="68" t="n">
        <v>0</v>
      </c>
      <c r="F13" s="68" t="n">
        <v>0</v>
      </c>
    </row>
    <row r="14">
      <c r="A14" s="68" t="s">
        <v>680</v>
      </c>
      <c r="B14" s="68" t="n">
        <v>770</v>
      </c>
      <c r="C14" s="68" t="n">
        <v>386</v>
      </c>
      <c r="D14" s="68" t="n">
        <v>20</v>
      </c>
      <c r="E14" s="68" t="n">
        <v>1894</v>
      </c>
      <c r="F14" s="68" t="n">
        <v>2296</v>
      </c>
    </row>
    <row r="15">
      <c r="A15" s="68" t="s">
        <v>682</v>
      </c>
      <c r="B15" s="68" t="n">
        <v>128</v>
      </c>
      <c r="C15" s="68" t="n">
        <v>381</v>
      </c>
      <c r="D15" s="68" t="n">
        <v>0</v>
      </c>
      <c r="E15" s="68" t="n">
        <v>618</v>
      </c>
      <c r="F15" s="68" t="n">
        <v>618</v>
      </c>
    </row>
    <row r="16">
      <c r="A16" s="68" t="s">
        <v>683</v>
      </c>
      <c r="B16" s="68" t="n">
        <v>3788</v>
      </c>
      <c r="C16" s="68" t="n">
        <v>1845</v>
      </c>
      <c r="D16" s="68" t="n">
        <v>0</v>
      </c>
      <c r="E16" s="68" t="n">
        <v>6519</v>
      </c>
      <c r="F16" s="68" t="n">
        <v>7016</v>
      </c>
    </row>
    <row r="17">
      <c r="A17" s="68" t="s">
        <v>684</v>
      </c>
      <c r="B17" s="68" t="n">
        <v>1737</v>
      </c>
      <c r="C17" s="68" t="n">
        <v>3286</v>
      </c>
      <c r="D17" s="68" t="n">
        <v>3173</v>
      </c>
      <c r="E17" s="68" t="n">
        <v>11864</v>
      </c>
      <c r="F17" s="68" t="n">
        <v>18749</v>
      </c>
    </row>
    <row r="18">
      <c r="A18" s="68" t="s">
        <v>686</v>
      </c>
      <c r="B18" s="68" t="n">
        <v>0</v>
      </c>
      <c r="C18" s="68" t="n">
        <v>138</v>
      </c>
      <c r="D18" s="68" t="n">
        <v>52</v>
      </c>
      <c r="E18" s="68" t="n">
        <v>2389</v>
      </c>
      <c r="F18" s="68" t="n">
        <v>4115</v>
      </c>
    </row>
    <row r="19">
      <c r="A19" s="69" t="s">
        <v>32</v>
      </c>
      <c r="B19" s="69" t="n">
        <v>20384</v>
      </c>
      <c r="C19" s="69" t="n">
        <v>21354</v>
      </c>
      <c r="D19" s="69" t="n">
        <v>22482</v>
      </c>
      <c r="E19" s="69" t="n">
        <v>136652</v>
      </c>
      <c r="F19" s="69" t="n">
        <v>244681</v>
      </c>
    </row>
    <row r="20">
      <c r="A20" s="28" t="s">
        <v>687</v>
      </c>
      <c r="B20" s="28"/>
      <c r="C20" s="28"/>
      <c r="D20" s="28"/>
      <c r="E20" s="28"/>
      <c r="F20" s="28"/>
    </row>
    <row r="21">
      <c r="A21" s="28" t="s">
        <v>688</v>
      </c>
      <c r="B21" s="28"/>
      <c r="C21" s="28"/>
      <c r="D21" s="28"/>
      <c r="E21" s="28"/>
      <c r="F21" s="28"/>
    </row>
    <row r="22">
      <c r="A22" s="28" t="s">
        <v>78</v>
      </c>
      <c r="B22" s="28"/>
      <c r="C22" s="28"/>
      <c r="D22" s="28"/>
      <c r="E22" s="28"/>
      <c r="F22" s="28"/>
    </row>
    <row r="23">
      <c r="A23" s="28" t="s">
        <v>60</v>
      </c>
      <c r="B23" s="28"/>
      <c r="C23" s="28"/>
      <c r="D23" s="28"/>
      <c r="E23" s="28"/>
      <c r="F23" s="28"/>
    </row>
  </sheetData>
  <sheetProtection sheet="1"/>
  <mergeCells count="5">
    <mergeCell ref="B1:E1"/>
    <mergeCell ref="A20:F20"/>
    <mergeCell ref="A21:F21"/>
    <mergeCell ref="A22:F22"/>
    <mergeCell ref="A23:F23"/>
  </mergeCells>
  <hyperlinks>
    <hyperlink ref="A7" r:id="rId1h"/>
  </hyperlinks>
  <pageMargins left="0.7" right="0.7" top="0.75" bottom="0.75" header="0.3" footer="0.3"/>
  <pageSetup paperSize="9" orientation="portrait"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695</v>
      </c>
    </row>
    <row r="6" ht="15.95" customHeight="1">
      <c r="A6" s="16" t="s">
        <v>27</v>
      </c>
    </row>
    <row r="7" ht="15" customHeight="1">
      <c r="A7" s="9" t="s">
        <v>25</v>
      </c>
    </row>
    <row r="9">
      <c r="A9" s="23"/>
      <c r="B9" s="23"/>
      <c r="C9" s="23"/>
      <c r="D9" s="23"/>
      <c r="E9" s="23"/>
      <c r="F9" s="23"/>
    </row>
    <row r="10">
      <c r="A10" s="70" t="s">
        <v>691</v>
      </c>
      <c r="B10" s="26" t="s">
        <v>33</v>
      </c>
      <c r="C10" s="26" t="s">
        <v>34</v>
      </c>
      <c r="D10" s="26" t="s">
        <v>45</v>
      </c>
      <c r="E10" s="26" t="s">
        <v>98</v>
      </c>
      <c r="F10" s="26" t="s">
        <v>99</v>
      </c>
    </row>
    <row r="11">
      <c r="A11" s="70" t="s">
        <v>676</v>
      </c>
      <c r="B11" s="70" t="n">
        <v>190</v>
      </c>
      <c r="C11" s="70" t="n">
        <v>276</v>
      </c>
      <c r="D11" s="70" t="n">
        <v>229</v>
      </c>
      <c r="E11" s="70" t="n">
        <v>1535</v>
      </c>
      <c r="F11" s="70" t="n">
        <v>2668</v>
      </c>
    </row>
    <row r="12">
      <c r="A12" s="70" t="s">
        <v>677</v>
      </c>
      <c r="B12" s="70" t="n">
        <v>3464</v>
      </c>
      <c r="C12" s="70" t="n">
        <v>3517</v>
      </c>
      <c r="D12" s="70" t="n">
        <v>4467</v>
      </c>
      <c r="E12" s="70" t="n">
        <v>18468</v>
      </c>
      <c r="F12" s="70" t="n">
        <v>35896</v>
      </c>
    </row>
    <row r="13">
      <c r="A13" s="70" t="s">
        <v>680</v>
      </c>
      <c r="B13" s="70" t="n">
        <v>47</v>
      </c>
      <c r="C13" s="70" t="n">
        <v>50</v>
      </c>
      <c r="D13" s="70" t="n">
        <v>25</v>
      </c>
      <c r="E13" s="70" t="n">
        <v>262</v>
      </c>
      <c r="F13" s="70" t="n">
        <v>317</v>
      </c>
    </row>
    <row r="14">
      <c r="A14" s="70" t="s">
        <v>682</v>
      </c>
      <c r="B14" s="70" t="n">
        <v>112</v>
      </c>
      <c r="C14" s="70" t="n">
        <v>105</v>
      </c>
      <c r="D14" s="70" t="n">
        <v>110</v>
      </c>
      <c r="E14" s="70" t="n">
        <v>881</v>
      </c>
      <c r="F14" s="70" t="n">
        <v>1695</v>
      </c>
    </row>
    <row r="15">
      <c r="A15" s="70" t="s">
        <v>683</v>
      </c>
      <c r="B15" s="70" t="n">
        <v>24</v>
      </c>
      <c r="C15" s="70" t="n">
        <v>0</v>
      </c>
      <c r="D15" s="70" t="n">
        <v>6</v>
      </c>
      <c r="E15" s="70" t="n">
        <v>24</v>
      </c>
      <c r="F15" s="70" t="n">
        <v>121</v>
      </c>
    </row>
    <row r="16">
      <c r="A16" s="70" t="s">
        <v>686</v>
      </c>
      <c r="B16" s="70" t="n">
        <v>0</v>
      </c>
      <c r="C16" s="70" t="n">
        <v>244</v>
      </c>
      <c r="D16" s="70" t="n">
        <v>22</v>
      </c>
      <c r="E16" s="70" t="n">
        <v>1773</v>
      </c>
      <c r="F16" s="70" t="n">
        <v>2221</v>
      </c>
    </row>
    <row r="17">
      <c r="A17" s="71" t="s">
        <v>32</v>
      </c>
      <c r="B17" s="71" t="n">
        <v>3837</v>
      </c>
      <c r="C17" s="71" t="n">
        <v>4192</v>
      </c>
      <c r="D17" s="71" t="n">
        <v>4859</v>
      </c>
      <c r="E17" s="71" t="n">
        <v>22943</v>
      </c>
      <c r="F17" s="71" t="n">
        <v>42918</v>
      </c>
    </row>
    <row r="18">
      <c r="A18" s="28" t="s">
        <v>687</v>
      </c>
      <c r="B18" s="28"/>
      <c r="C18" s="28"/>
      <c r="D18" s="28"/>
      <c r="E18" s="28"/>
      <c r="F18" s="28"/>
    </row>
    <row r="19">
      <c r="A19" s="28" t="s">
        <v>688</v>
      </c>
      <c r="B19" s="28"/>
      <c r="C19" s="28"/>
      <c r="D19" s="28"/>
      <c r="E19" s="28"/>
      <c r="F19" s="28"/>
    </row>
    <row r="20">
      <c r="A20" s="28" t="s">
        <v>78</v>
      </c>
      <c r="B20" s="28"/>
      <c r="C20" s="28"/>
      <c r="D20" s="28"/>
      <c r="E20" s="28"/>
      <c r="F20" s="28"/>
    </row>
    <row r="21">
      <c r="A21" s="28" t="s">
        <v>60</v>
      </c>
      <c r="B21" s="28"/>
      <c r="C21" s="28"/>
      <c r="D21" s="28"/>
      <c r="E21" s="28"/>
      <c r="F21" s="28"/>
    </row>
  </sheetData>
  <sheetProtection sheet="1"/>
  <mergeCells count="5">
    <mergeCell ref="B1:E1"/>
    <mergeCell ref="A18:F18"/>
    <mergeCell ref="A19:F19"/>
    <mergeCell ref="A20:F20"/>
    <mergeCell ref="A21:F21"/>
  </mergeCells>
  <hyperlinks>
    <hyperlink ref="A7" r:id="rId1h"/>
  </hyperlinks>
  <pageMargins left="0.7" right="0.7" top="0.75" bottom="0.75" header="0.3" footer="0.3"/>
  <pageSetup paperSize="9" orientation="portrait"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697</v>
      </c>
    </row>
    <row r="6" ht="15.95" customHeight="1">
      <c r="A6" s="16" t="s">
        <v>27</v>
      </c>
    </row>
    <row r="7" ht="15" customHeight="1">
      <c r="A7" s="9" t="s">
        <v>25</v>
      </c>
    </row>
    <row r="9">
      <c r="A9" s="23"/>
      <c r="B9" s="23"/>
      <c r="C9" s="23"/>
      <c r="D9" s="23"/>
      <c r="E9" s="23"/>
      <c r="F9" s="23"/>
    </row>
    <row r="10">
      <c r="A10" s="72" t="s">
        <v>691</v>
      </c>
      <c r="B10" s="26" t="s">
        <v>33</v>
      </c>
      <c r="C10" s="26" t="s">
        <v>34</v>
      </c>
      <c r="D10" s="26" t="s">
        <v>45</v>
      </c>
      <c r="E10" s="26" t="s">
        <v>98</v>
      </c>
      <c r="F10" s="26" t="s">
        <v>99</v>
      </c>
    </row>
    <row r="11">
      <c r="A11" s="72" t="s">
        <v>676</v>
      </c>
      <c r="B11" s="72" t="n">
        <v>0</v>
      </c>
      <c r="C11" s="72" t="n">
        <v>0</v>
      </c>
      <c r="D11" s="72" t="n">
        <v>0</v>
      </c>
      <c r="E11" s="72" t="n">
        <v>1</v>
      </c>
      <c r="F11" s="72" t="n">
        <v>5</v>
      </c>
    </row>
    <row r="12">
      <c r="A12" s="72" t="s">
        <v>677</v>
      </c>
      <c r="B12" s="72" t="n">
        <v>1364</v>
      </c>
      <c r="C12" s="72" t="n">
        <v>1489</v>
      </c>
      <c r="D12" s="72" t="n">
        <v>1247</v>
      </c>
      <c r="E12" s="72" t="n">
        <v>9027</v>
      </c>
      <c r="F12" s="72" t="n">
        <v>15694</v>
      </c>
    </row>
    <row r="13">
      <c r="A13" s="72" t="s">
        <v>680</v>
      </c>
      <c r="B13" s="72" t="n">
        <v>5</v>
      </c>
      <c r="C13" s="72" t="n">
        <v>20</v>
      </c>
      <c r="D13" s="72" t="n">
        <v>1</v>
      </c>
      <c r="E13" s="72" t="n">
        <v>33</v>
      </c>
      <c r="F13" s="72" t="n">
        <v>45</v>
      </c>
    </row>
    <row r="14">
      <c r="A14" s="72" t="s">
        <v>681</v>
      </c>
      <c r="B14" s="72" t="n">
        <v>0</v>
      </c>
      <c r="C14" s="72" t="n">
        <v>1</v>
      </c>
      <c r="D14" s="72" t="n">
        <v>0</v>
      </c>
      <c r="E14" s="72" t="n">
        <v>2</v>
      </c>
      <c r="F14" s="72" t="n">
        <v>9</v>
      </c>
    </row>
    <row r="15">
      <c r="A15" s="72" t="s">
        <v>683</v>
      </c>
      <c r="B15" s="72" t="n">
        <v>0</v>
      </c>
      <c r="C15" s="72" t="n">
        <v>0</v>
      </c>
      <c r="D15" s="72" t="n">
        <v>0</v>
      </c>
      <c r="E15" s="72" t="n">
        <v>0</v>
      </c>
      <c r="F15" s="72" t="n">
        <v>0</v>
      </c>
    </row>
    <row r="16">
      <c r="A16" s="72" t="s">
        <v>685</v>
      </c>
      <c r="B16" s="72" t="n">
        <v>0</v>
      </c>
      <c r="C16" s="72" t="n">
        <v>0</v>
      </c>
      <c r="D16" s="72" t="n">
        <v>0</v>
      </c>
      <c r="E16" s="72" t="n">
        <v>2</v>
      </c>
      <c r="F16" s="72" t="n">
        <v>2</v>
      </c>
    </row>
    <row r="17">
      <c r="A17" s="72" t="s">
        <v>686</v>
      </c>
      <c r="B17" s="72" t="n">
        <v>0</v>
      </c>
      <c r="C17" s="72" t="n">
        <v>77</v>
      </c>
      <c r="D17" s="72" t="n">
        <v>7</v>
      </c>
      <c r="E17" s="72" t="n">
        <v>252</v>
      </c>
      <c r="F17" s="72" t="n">
        <v>282</v>
      </c>
    </row>
    <row r="18">
      <c r="A18" s="73" t="s">
        <v>32</v>
      </c>
      <c r="B18" s="73" t="n">
        <v>1369</v>
      </c>
      <c r="C18" s="73" t="n">
        <v>1587</v>
      </c>
      <c r="D18" s="73" t="n">
        <v>1255</v>
      </c>
      <c r="E18" s="73" t="n">
        <v>9317</v>
      </c>
      <c r="F18" s="73" t="n">
        <v>16037</v>
      </c>
    </row>
    <row r="19">
      <c r="A19" s="28" t="s">
        <v>687</v>
      </c>
      <c r="B19" s="28"/>
      <c r="C19" s="28"/>
      <c r="D19" s="28"/>
      <c r="E19" s="28"/>
      <c r="F19" s="28"/>
    </row>
    <row r="20">
      <c r="A20" s="28" t="s">
        <v>688</v>
      </c>
      <c r="B20" s="28"/>
      <c r="C20" s="28"/>
      <c r="D20" s="28"/>
      <c r="E20" s="28"/>
      <c r="F20" s="28"/>
    </row>
    <row r="21">
      <c r="A21" s="28" t="s">
        <v>78</v>
      </c>
      <c r="B21" s="28"/>
      <c r="C21" s="28"/>
      <c r="D21" s="28"/>
      <c r="E21" s="28"/>
      <c r="F21" s="28"/>
    </row>
    <row r="22">
      <c r="A22" s="28" t="s">
        <v>60</v>
      </c>
      <c r="B22" s="28"/>
      <c r="C22" s="28"/>
      <c r="D22" s="28"/>
      <c r="E22" s="28"/>
      <c r="F22" s="28"/>
    </row>
  </sheetData>
  <sheetProtection sheet="1"/>
  <mergeCells count="5">
    <mergeCell ref="B1:E1"/>
    <mergeCell ref="A19:F19"/>
    <mergeCell ref="A20:F20"/>
    <mergeCell ref="A21:F21"/>
    <mergeCell ref="A22:F22"/>
  </mergeCells>
  <hyperlinks>
    <hyperlink ref="A7" r:id="rId1h"/>
  </hyperlinks>
  <pageMargins left="0.7" right="0.7" top="0.75" bottom="0.75" header="0.3" footer="0.3"/>
  <pageSetup paperSize="9" orientation="portrait"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699</v>
      </c>
    </row>
    <row r="6" ht="15.95" customHeight="1">
      <c r="A6" s="16" t="s">
        <v>27</v>
      </c>
    </row>
    <row r="7" ht="15" customHeight="1">
      <c r="A7" s="9" t="s">
        <v>25</v>
      </c>
    </row>
    <row r="9">
      <c r="A9" s="23"/>
      <c r="B9" s="23"/>
      <c r="C9" s="23"/>
      <c r="D9" s="23"/>
      <c r="E9" s="23"/>
      <c r="F9" s="23"/>
    </row>
    <row r="10">
      <c r="A10" s="74" t="s">
        <v>691</v>
      </c>
      <c r="B10" s="26" t="s">
        <v>33</v>
      </c>
      <c r="C10" s="26" t="s">
        <v>34</v>
      </c>
      <c r="D10" s="26" t="s">
        <v>45</v>
      </c>
      <c r="E10" s="26" t="s">
        <v>98</v>
      </c>
      <c r="F10" s="26" t="s">
        <v>99</v>
      </c>
    </row>
    <row r="11">
      <c r="A11" s="74" t="s">
        <v>676</v>
      </c>
      <c r="B11" s="74" t="n">
        <v>11</v>
      </c>
      <c r="C11" s="74" t="n">
        <v>14</v>
      </c>
      <c r="D11" s="74" t="n">
        <v>6</v>
      </c>
      <c r="E11" s="74" t="n">
        <v>59</v>
      </c>
      <c r="F11" s="74" t="n">
        <v>74</v>
      </c>
    </row>
    <row r="12">
      <c r="A12" s="74" t="s">
        <v>677</v>
      </c>
      <c r="B12" s="74" t="n">
        <v>111</v>
      </c>
      <c r="C12" s="74" t="n">
        <v>105</v>
      </c>
      <c r="D12" s="74" t="n">
        <v>1061</v>
      </c>
      <c r="E12" s="74" t="n">
        <v>1131</v>
      </c>
      <c r="F12" s="74" t="n">
        <v>2185</v>
      </c>
    </row>
    <row r="13">
      <c r="A13" s="74" t="s">
        <v>680</v>
      </c>
      <c r="B13" s="74" t="n">
        <v>74</v>
      </c>
      <c r="C13" s="74" t="n">
        <v>64</v>
      </c>
      <c r="D13" s="74" t="n">
        <v>26</v>
      </c>
      <c r="E13" s="74" t="n">
        <v>413</v>
      </c>
      <c r="F13" s="74" t="n">
        <v>620</v>
      </c>
    </row>
    <row r="14">
      <c r="A14" s="74" t="s">
        <v>682</v>
      </c>
      <c r="B14" s="74" t="n">
        <v>0</v>
      </c>
      <c r="C14" s="74" t="n">
        <v>0</v>
      </c>
      <c r="D14" s="74" t="n">
        <v>0</v>
      </c>
      <c r="E14" s="74" t="n">
        <v>0</v>
      </c>
      <c r="F14" s="74" t="n">
        <v>0</v>
      </c>
    </row>
    <row r="15">
      <c r="A15" s="74" t="s">
        <v>683</v>
      </c>
      <c r="B15" s="74" t="n">
        <v>0</v>
      </c>
      <c r="C15" s="74" t="n">
        <v>0</v>
      </c>
      <c r="D15" s="74" t="n">
        <v>7</v>
      </c>
      <c r="E15" s="74" t="n">
        <v>3</v>
      </c>
      <c r="F15" s="74" t="n">
        <v>35</v>
      </c>
    </row>
    <row r="16">
      <c r="A16" s="74" t="s">
        <v>686</v>
      </c>
      <c r="B16" s="74" t="n">
        <v>0</v>
      </c>
      <c r="C16" s="74" t="n">
        <v>27</v>
      </c>
      <c r="D16" s="74" t="n">
        <v>1</v>
      </c>
      <c r="E16" s="74" t="n">
        <v>139</v>
      </c>
      <c r="F16" s="74" t="n">
        <v>159</v>
      </c>
    </row>
    <row r="17">
      <c r="A17" s="75" t="s">
        <v>32</v>
      </c>
      <c r="B17" s="75" t="n">
        <v>196</v>
      </c>
      <c r="C17" s="75" t="n">
        <v>210</v>
      </c>
      <c r="D17" s="75" t="n">
        <v>1101</v>
      </c>
      <c r="E17" s="75" t="n">
        <v>1745</v>
      </c>
      <c r="F17" s="75" t="n">
        <v>3073</v>
      </c>
    </row>
    <row r="18">
      <c r="A18" s="28" t="s">
        <v>687</v>
      </c>
      <c r="B18" s="28"/>
      <c r="C18" s="28"/>
      <c r="D18" s="28"/>
      <c r="E18" s="28"/>
      <c r="F18" s="28"/>
    </row>
    <row r="19">
      <c r="A19" s="28" t="s">
        <v>688</v>
      </c>
      <c r="B19" s="28"/>
      <c r="C19" s="28"/>
      <c r="D19" s="28"/>
      <c r="E19" s="28"/>
      <c r="F19" s="28"/>
    </row>
    <row r="20">
      <c r="A20" s="28" t="s">
        <v>78</v>
      </c>
      <c r="B20" s="28"/>
      <c r="C20" s="28"/>
      <c r="D20" s="28"/>
      <c r="E20" s="28"/>
      <c r="F20" s="28"/>
    </row>
    <row r="21">
      <c r="A21" s="28" t="s">
        <v>60</v>
      </c>
      <c r="B21" s="28"/>
      <c r="C21" s="28"/>
      <c r="D21" s="28"/>
      <c r="E21" s="28"/>
      <c r="F21" s="28"/>
    </row>
  </sheetData>
  <sheetProtection sheet="1"/>
  <mergeCells count="5">
    <mergeCell ref="B1:E1"/>
    <mergeCell ref="A18:F18"/>
    <mergeCell ref="A19:F19"/>
    <mergeCell ref="A20:F20"/>
    <mergeCell ref="A21:F21"/>
  </mergeCells>
  <hyperlinks>
    <hyperlink ref="A7" r:id="rId1h"/>
  </hyperlinks>
  <pageMargins left="0.7" right="0.7" top="0.75" bottom="0.75" header="0.3" footer="0.3"/>
  <pageSetup paperSize="9" orientation="portrait"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701</v>
      </c>
    </row>
    <row r="6" ht="15.95" customHeight="1">
      <c r="A6" s="16" t="s">
        <v>27</v>
      </c>
    </row>
    <row r="7" ht="15" customHeight="1">
      <c r="A7" s="9" t="s">
        <v>25</v>
      </c>
    </row>
    <row r="9">
      <c r="A9" s="23"/>
      <c r="B9" s="23"/>
      <c r="C9" s="23"/>
      <c r="D9" s="23"/>
      <c r="E9" s="23"/>
      <c r="F9" s="23"/>
    </row>
    <row r="10">
      <c r="A10" s="76" t="s">
        <v>691</v>
      </c>
      <c r="B10" s="26" t="s">
        <v>33</v>
      </c>
      <c r="C10" s="26" t="s">
        <v>34</v>
      </c>
      <c r="D10" s="26" t="s">
        <v>45</v>
      </c>
      <c r="E10" s="26" t="s">
        <v>98</v>
      </c>
      <c r="F10" s="26" t="s">
        <v>99</v>
      </c>
    </row>
    <row r="11">
      <c r="A11" s="76" t="s">
        <v>676</v>
      </c>
      <c r="B11" s="76" t="n">
        <v>5126</v>
      </c>
      <c r="C11" s="76" t="n">
        <v>4276</v>
      </c>
      <c r="D11" s="76" t="n">
        <v>3962</v>
      </c>
      <c r="E11" s="76" t="n">
        <v>34313</v>
      </c>
      <c r="F11" s="76" t="n">
        <v>57351</v>
      </c>
    </row>
    <row r="12">
      <c r="A12" s="76" t="s">
        <v>679</v>
      </c>
      <c r="B12" s="76" t="n">
        <v>0</v>
      </c>
      <c r="C12" s="76" t="n">
        <v>0</v>
      </c>
      <c r="D12" s="76" t="n">
        <v>0</v>
      </c>
      <c r="E12" s="76" t="n">
        <v>0</v>
      </c>
      <c r="F12" s="76" t="n">
        <v>1</v>
      </c>
    </row>
    <row r="13">
      <c r="A13" s="76" t="s">
        <v>680</v>
      </c>
      <c r="B13" s="76" t="n">
        <v>143</v>
      </c>
      <c r="C13" s="76" t="n">
        <v>120</v>
      </c>
      <c r="D13" s="76" t="n">
        <v>503</v>
      </c>
      <c r="E13" s="76" t="n">
        <v>1310</v>
      </c>
      <c r="F13" s="76" t="n">
        <v>2786</v>
      </c>
    </row>
    <row r="14">
      <c r="A14" s="76" t="s">
        <v>683</v>
      </c>
      <c r="B14" s="76" t="n">
        <v>0</v>
      </c>
      <c r="C14" s="76" t="n">
        <v>0</v>
      </c>
      <c r="D14" s="76" t="n">
        <v>0</v>
      </c>
      <c r="E14" s="76" t="n">
        <v>1</v>
      </c>
      <c r="F14" s="76" t="n">
        <v>3</v>
      </c>
    </row>
    <row r="15">
      <c r="A15" s="76" t="s">
        <v>686</v>
      </c>
      <c r="B15" s="76" t="n">
        <v>0</v>
      </c>
      <c r="C15" s="76" t="n">
        <v>2</v>
      </c>
      <c r="D15" s="76" t="n">
        <v>4</v>
      </c>
      <c r="E15" s="76" t="n">
        <v>9</v>
      </c>
      <c r="F15" s="76" t="n">
        <v>29</v>
      </c>
    </row>
    <row r="16">
      <c r="A16" s="77" t="s">
        <v>32</v>
      </c>
      <c r="B16" s="77" t="n">
        <v>5269</v>
      </c>
      <c r="C16" s="77" t="n">
        <v>4398</v>
      </c>
      <c r="D16" s="77" t="n">
        <v>4469</v>
      </c>
      <c r="E16" s="77" t="n">
        <v>35633</v>
      </c>
      <c r="F16" s="77" t="n">
        <v>60170</v>
      </c>
    </row>
    <row r="17">
      <c r="A17" s="28" t="s">
        <v>687</v>
      </c>
      <c r="B17" s="28"/>
      <c r="C17" s="28"/>
      <c r="D17" s="28"/>
      <c r="E17" s="28"/>
      <c r="F17" s="28"/>
    </row>
    <row r="18">
      <c r="A18" s="28" t="s">
        <v>688</v>
      </c>
      <c r="B18" s="28"/>
      <c r="C18" s="28"/>
      <c r="D18" s="28"/>
      <c r="E18" s="28"/>
      <c r="F18" s="28"/>
    </row>
    <row r="19">
      <c r="A19" s="28" t="s">
        <v>78</v>
      </c>
      <c r="B19" s="28"/>
      <c r="C19" s="28"/>
      <c r="D19" s="28"/>
      <c r="E19" s="28"/>
      <c r="F19" s="28"/>
    </row>
    <row r="20">
      <c r="A20" s="28" t="s">
        <v>60</v>
      </c>
      <c r="B20" s="28"/>
      <c r="C20" s="28"/>
      <c r="D20" s="28"/>
      <c r="E20" s="28"/>
      <c r="F20" s="28"/>
    </row>
  </sheetData>
  <sheetProtection sheet="1"/>
  <mergeCells count="5">
    <mergeCell ref="B1:E1"/>
    <mergeCell ref="A17:F17"/>
    <mergeCell ref="A18:F18"/>
    <mergeCell ref="A19:F19"/>
    <mergeCell ref="A20:F20"/>
  </mergeCells>
  <hyperlinks>
    <hyperlink ref="A7" r:id="rId1h"/>
  </hyperlinks>
  <pageMargins left="0.7" right="0.7" top="0.75" bottom="0.75" header="0.3" footer="0.3"/>
  <pageSetup paperSize="9" orientation="portrait"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703</v>
      </c>
    </row>
    <row r="6" ht="15.95" customHeight="1">
      <c r="A6" s="16" t="s">
        <v>27</v>
      </c>
    </row>
    <row r="7" ht="15" customHeight="1">
      <c r="A7" s="9" t="s">
        <v>25</v>
      </c>
    </row>
    <row r="9">
      <c r="A9" s="23"/>
      <c r="B9" s="23"/>
      <c r="C9" s="23"/>
      <c r="D9" s="23"/>
      <c r="E9" s="23"/>
      <c r="F9" s="23"/>
      <c r="G9" s="23"/>
      <c r="H9" s="23"/>
      <c r="I9" s="23"/>
      <c r="J9" s="23"/>
    </row>
    <row r="10">
      <c r="A10" s="78" t="s">
        <v>96</v>
      </c>
      <c r="B10" s="78" t="s">
        <v>97</v>
      </c>
      <c r="C10" s="26" t="s">
        <v>676</v>
      </c>
      <c r="D10" s="26" t="s">
        <v>677</v>
      </c>
      <c r="E10" s="26" t="s">
        <v>704</v>
      </c>
      <c r="F10" s="26" t="s">
        <v>705</v>
      </c>
      <c r="G10" s="26" t="s">
        <v>706</v>
      </c>
      <c r="H10" s="26" t="s">
        <v>707</v>
      </c>
      <c r="I10" s="26" t="s">
        <v>686</v>
      </c>
      <c r="J10" s="26" t="s">
        <v>32</v>
      </c>
    </row>
    <row r="11">
      <c r="A11" s="78" t="s">
        <v>100</v>
      </c>
      <c r="B11" s="78" t="s">
        <v>101</v>
      </c>
      <c r="C11" s="78" t="n">
        <v>159</v>
      </c>
      <c r="D11" s="78" t="n">
        <v>1272</v>
      </c>
      <c r="E11" s="78" t="n">
        <v>0</v>
      </c>
      <c r="F11" s="78" t="n">
        <v>509</v>
      </c>
      <c r="G11" s="78" t="n">
        <v>10877</v>
      </c>
      <c r="H11" s="78" t="n">
        <v>2234</v>
      </c>
      <c r="I11" s="78" t="n">
        <v>0</v>
      </c>
      <c r="J11" s="78" t="n">
        <v>15051</v>
      </c>
    </row>
    <row r="12">
      <c r="A12" s="78" t="s">
        <v>102</v>
      </c>
      <c r="B12" s="78" t="s">
        <v>103</v>
      </c>
      <c r="C12" s="78" t="n">
        <v>0</v>
      </c>
      <c r="D12" s="78" t="n">
        <v>0</v>
      </c>
      <c r="E12" s="78" t="n">
        <v>0</v>
      </c>
      <c r="F12" s="78" t="n">
        <v>11548</v>
      </c>
      <c r="G12" s="78" t="n">
        <v>0</v>
      </c>
      <c r="H12" s="78" t="n">
        <v>3047</v>
      </c>
      <c r="I12" s="78" t="n">
        <v>0</v>
      </c>
      <c r="J12" s="78" t="n">
        <v>14595</v>
      </c>
    </row>
    <row r="13">
      <c r="A13" s="78" t="s">
        <v>104</v>
      </c>
      <c r="B13" s="78" t="s">
        <v>105</v>
      </c>
      <c r="C13" s="78" t="n">
        <v>0</v>
      </c>
      <c r="D13" s="78" t="n">
        <v>0</v>
      </c>
      <c r="E13" s="78" t="n">
        <v>0</v>
      </c>
      <c r="F13" s="78" t="n">
        <v>12375</v>
      </c>
      <c r="G13" s="78" t="n">
        <v>0</v>
      </c>
      <c r="H13" s="78" t="n">
        <v>0</v>
      </c>
      <c r="I13" s="78" t="n">
        <v>0</v>
      </c>
      <c r="J13" s="78" t="n">
        <v>12375</v>
      </c>
    </row>
    <row r="14">
      <c r="A14" s="78" t="s">
        <v>106</v>
      </c>
      <c r="B14" s="78" t="s">
        <v>107</v>
      </c>
      <c r="C14" s="78" t="n">
        <v>0</v>
      </c>
      <c r="D14" s="78" t="n">
        <v>0</v>
      </c>
      <c r="E14" s="78" t="n">
        <v>0</v>
      </c>
      <c r="F14" s="78" t="n">
        <v>6396</v>
      </c>
      <c r="G14" s="78" t="n">
        <v>0</v>
      </c>
      <c r="H14" s="78" t="n">
        <v>2161</v>
      </c>
      <c r="I14" s="78" t="n">
        <v>0</v>
      </c>
      <c r="J14" s="78" t="n">
        <v>8557</v>
      </c>
    </row>
    <row r="15">
      <c r="A15" s="78" t="s">
        <v>108</v>
      </c>
      <c r="B15" s="78" t="s">
        <v>109</v>
      </c>
      <c r="C15" s="78" t="n">
        <v>2103</v>
      </c>
      <c r="D15" s="78" t="n">
        <v>52</v>
      </c>
      <c r="E15" s="78" t="n">
        <v>0</v>
      </c>
      <c r="F15" s="78" t="n">
        <v>1423</v>
      </c>
      <c r="G15" s="78" t="n">
        <v>4601</v>
      </c>
      <c r="H15" s="78" t="n">
        <v>0</v>
      </c>
      <c r="I15" s="78" t="n">
        <v>0</v>
      </c>
      <c r="J15" s="78" t="n">
        <v>8179</v>
      </c>
    </row>
    <row r="16">
      <c r="A16" s="78" t="s">
        <v>110</v>
      </c>
      <c r="B16" s="78" t="s">
        <v>111</v>
      </c>
      <c r="C16" s="78" t="n">
        <v>1399</v>
      </c>
      <c r="D16" s="78" t="n">
        <v>343</v>
      </c>
      <c r="E16" s="78" t="n">
        <v>0</v>
      </c>
      <c r="F16" s="78" t="n">
        <v>2288</v>
      </c>
      <c r="G16" s="78" t="n">
        <v>2578</v>
      </c>
      <c r="H16" s="78" t="n">
        <v>31</v>
      </c>
      <c r="I16" s="78" t="n">
        <v>0</v>
      </c>
      <c r="J16" s="78" t="n">
        <v>6639</v>
      </c>
    </row>
    <row r="17">
      <c r="A17" s="78" t="s">
        <v>112</v>
      </c>
      <c r="B17" s="78" t="s">
        <v>113</v>
      </c>
      <c r="C17" s="78" t="n">
        <v>3797</v>
      </c>
      <c r="D17" s="78" t="n">
        <v>0</v>
      </c>
      <c r="E17" s="78" t="n">
        <v>0</v>
      </c>
      <c r="F17" s="78" t="n">
        <v>864</v>
      </c>
      <c r="G17" s="78" t="n">
        <v>1183</v>
      </c>
      <c r="H17" s="78" t="n">
        <v>0</v>
      </c>
      <c r="I17" s="78" t="n">
        <v>0</v>
      </c>
      <c r="J17" s="78" t="n">
        <v>5844</v>
      </c>
    </row>
    <row r="18">
      <c r="A18" s="78" t="s">
        <v>114</v>
      </c>
      <c r="B18" s="78" t="s">
        <v>115</v>
      </c>
      <c r="C18" s="78" t="n">
        <v>2278</v>
      </c>
      <c r="D18" s="78" t="n">
        <v>0</v>
      </c>
      <c r="E18" s="78" t="n">
        <v>0</v>
      </c>
      <c r="F18" s="78" t="n">
        <v>1303</v>
      </c>
      <c r="G18" s="78" t="n">
        <v>826</v>
      </c>
      <c r="H18" s="78" t="n">
        <v>14</v>
      </c>
      <c r="I18" s="78" t="n">
        <v>0</v>
      </c>
      <c r="J18" s="78" t="n">
        <v>4421</v>
      </c>
    </row>
    <row r="19">
      <c r="A19" s="78" t="s">
        <v>116</v>
      </c>
      <c r="B19" s="78" t="s">
        <v>117</v>
      </c>
      <c r="C19" s="78" t="n">
        <v>1885</v>
      </c>
      <c r="D19" s="78" t="n">
        <v>0</v>
      </c>
      <c r="E19" s="78" t="n">
        <v>0</v>
      </c>
      <c r="F19" s="78" t="n">
        <v>1023</v>
      </c>
      <c r="G19" s="78" t="n">
        <v>133</v>
      </c>
      <c r="H19" s="78" t="n">
        <v>923</v>
      </c>
      <c r="I19" s="78" t="n">
        <v>0</v>
      </c>
      <c r="J19" s="78" t="n">
        <v>3964</v>
      </c>
    </row>
    <row r="20">
      <c r="A20" s="78" t="s">
        <v>118</v>
      </c>
      <c r="B20" s="78" t="s">
        <v>119</v>
      </c>
      <c r="C20" s="78" t="n">
        <v>1801</v>
      </c>
      <c r="D20" s="78" t="n">
        <v>0</v>
      </c>
      <c r="E20" s="78" t="n">
        <v>0</v>
      </c>
      <c r="F20" s="78" t="n">
        <v>94</v>
      </c>
      <c r="G20" s="78" t="n">
        <v>1209</v>
      </c>
      <c r="H20" s="78" t="n">
        <v>790</v>
      </c>
      <c r="I20" s="78" t="n">
        <v>0</v>
      </c>
      <c r="J20" s="78" t="n">
        <v>3894</v>
      </c>
    </row>
    <row r="21">
      <c r="A21" s="78" t="s">
        <v>120</v>
      </c>
      <c r="B21" s="78" t="s">
        <v>121</v>
      </c>
      <c r="C21" s="78" t="n">
        <v>786</v>
      </c>
      <c r="D21" s="78" t="n">
        <v>0</v>
      </c>
      <c r="E21" s="78" t="n">
        <v>0</v>
      </c>
      <c r="F21" s="78" t="n">
        <v>0</v>
      </c>
      <c r="G21" s="78" t="n">
        <v>1566</v>
      </c>
      <c r="H21" s="78" t="n">
        <v>1091</v>
      </c>
      <c r="I21" s="78" t="n">
        <v>0</v>
      </c>
      <c r="J21" s="78" t="n">
        <v>3443</v>
      </c>
    </row>
    <row r="22">
      <c r="A22" s="78" t="s">
        <v>122</v>
      </c>
      <c r="B22" s="78" t="s">
        <v>123</v>
      </c>
      <c r="C22" s="78" t="n">
        <v>2335</v>
      </c>
      <c r="D22" s="78" t="n">
        <v>0</v>
      </c>
      <c r="E22" s="78" t="n">
        <v>0</v>
      </c>
      <c r="F22" s="78" t="n">
        <v>289</v>
      </c>
      <c r="G22" s="78" t="n">
        <v>446</v>
      </c>
      <c r="H22" s="78" t="n">
        <v>0</v>
      </c>
      <c r="I22" s="78" t="n">
        <v>0</v>
      </c>
      <c r="J22" s="78" t="n">
        <v>3070</v>
      </c>
    </row>
    <row r="23">
      <c r="A23" s="78" t="s">
        <v>124</v>
      </c>
      <c r="B23" s="78" t="s">
        <v>125</v>
      </c>
      <c r="C23" s="78" t="n">
        <v>593</v>
      </c>
      <c r="D23" s="78" t="n">
        <v>0</v>
      </c>
      <c r="E23" s="78" t="n">
        <v>0</v>
      </c>
      <c r="F23" s="78" t="n">
        <v>2228</v>
      </c>
      <c r="G23" s="78" t="n">
        <v>0</v>
      </c>
      <c r="H23" s="78" t="n">
        <v>80</v>
      </c>
      <c r="I23" s="78" t="n">
        <v>0</v>
      </c>
      <c r="J23" s="78" t="n">
        <v>2901</v>
      </c>
    </row>
    <row r="24">
      <c r="A24" s="78" t="s">
        <v>126</v>
      </c>
      <c r="B24" s="78" t="s">
        <v>113</v>
      </c>
      <c r="C24" s="78" t="n">
        <v>2693</v>
      </c>
      <c r="D24" s="78" t="n">
        <v>0</v>
      </c>
      <c r="E24" s="78" t="n">
        <v>0</v>
      </c>
      <c r="F24" s="78" t="n">
        <v>0</v>
      </c>
      <c r="G24" s="78" t="n">
        <v>0</v>
      </c>
      <c r="H24" s="78" t="n">
        <v>0</v>
      </c>
      <c r="I24" s="78" t="n">
        <v>0</v>
      </c>
      <c r="J24" s="78" t="n">
        <v>2693</v>
      </c>
    </row>
    <row r="25">
      <c r="A25" s="78" t="s">
        <v>127</v>
      </c>
      <c r="B25" s="78" t="s">
        <v>128</v>
      </c>
      <c r="C25" s="78" t="n">
        <v>2012</v>
      </c>
      <c r="D25" s="78" t="n">
        <v>351</v>
      </c>
      <c r="E25" s="78" t="n">
        <v>0</v>
      </c>
      <c r="F25" s="78" t="n">
        <v>134</v>
      </c>
      <c r="G25" s="78" t="n">
        <v>0</v>
      </c>
      <c r="H25" s="78" t="n">
        <v>146</v>
      </c>
      <c r="I25" s="78" t="n">
        <v>0</v>
      </c>
      <c r="J25" s="78" t="n">
        <v>2643</v>
      </c>
    </row>
    <row r="26">
      <c r="A26" s="78" t="s">
        <v>129</v>
      </c>
      <c r="B26" s="78" t="s">
        <v>130</v>
      </c>
      <c r="C26" s="78" t="n">
        <v>0</v>
      </c>
      <c r="D26" s="78" t="n">
        <v>0</v>
      </c>
      <c r="E26" s="78" t="n">
        <v>0</v>
      </c>
      <c r="F26" s="78" t="n">
        <v>2353</v>
      </c>
      <c r="G26" s="78" t="n">
        <v>0</v>
      </c>
      <c r="H26" s="78" t="n">
        <v>0</v>
      </c>
      <c r="I26" s="78" t="n">
        <v>0</v>
      </c>
      <c r="J26" s="78" t="n">
        <v>2353</v>
      </c>
    </row>
    <row r="27">
      <c r="A27" s="78" t="s">
        <v>131</v>
      </c>
      <c r="B27" s="78" t="s">
        <v>132</v>
      </c>
      <c r="C27" s="78" t="n">
        <v>914</v>
      </c>
      <c r="D27" s="78" t="n">
        <v>36</v>
      </c>
      <c r="E27" s="78" t="n">
        <v>0</v>
      </c>
      <c r="F27" s="78" t="n">
        <v>99</v>
      </c>
      <c r="G27" s="78" t="n">
        <v>268</v>
      </c>
      <c r="H27" s="78" t="n">
        <v>682</v>
      </c>
      <c r="I27" s="78" t="n">
        <v>0</v>
      </c>
      <c r="J27" s="78" t="n">
        <v>1999</v>
      </c>
    </row>
    <row r="28">
      <c r="A28" s="78" t="s">
        <v>133</v>
      </c>
      <c r="B28" s="78" t="s">
        <v>134</v>
      </c>
      <c r="C28" s="78" t="n">
        <v>1181</v>
      </c>
      <c r="D28" s="78" t="n">
        <v>300</v>
      </c>
      <c r="E28" s="78" t="n">
        <v>0</v>
      </c>
      <c r="F28" s="78" t="n">
        <v>117</v>
      </c>
      <c r="G28" s="78" t="n">
        <v>0</v>
      </c>
      <c r="H28" s="78" t="n">
        <v>243</v>
      </c>
      <c r="I28" s="78" t="n">
        <v>0</v>
      </c>
      <c r="J28" s="78" t="n">
        <v>1841</v>
      </c>
    </row>
    <row r="29">
      <c r="A29" s="78" t="s">
        <v>135</v>
      </c>
      <c r="B29" s="78" t="s">
        <v>136</v>
      </c>
      <c r="C29" s="78" t="n">
        <v>825</v>
      </c>
      <c r="D29" s="78" t="n">
        <v>180</v>
      </c>
      <c r="E29" s="78" t="n">
        <v>0</v>
      </c>
      <c r="F29" s="78" t="n">
        <v>520</v>
      </c>
      <c r="G29" s="78" t="n">
        <v>0</v>
      </c>
      <c r="H29" s="78" t="n">
        <v>205</v>
      </c>
      <c r="I29" s="78" t="n">
        <v>0</v>
      </c>
      <c r="J29" s="78" t="n">
        <v>1730</v>
      </c>
    </row>
    <row r="30">
      <c r="A30" s="78" t="s">
        <v>137</v>
      </c>
      <c r="B30" s="78" t="s">
        <v>138</v>
      </c>
      <c r="C30" s="78" t="n">
        <v>1104</v>
      </c>
      <c r="D30" s="78" t="n">
        <v>0</v>
      </c>
      <c r="E30" s="78" t="n">
        <v>0</v>
      </c>
      <c r="F30" s="78" t="n">
        <v>0</v>
      </c>
      <c r="G30" s="78" t="n">
        <v>444</v>
      </c>
      <c r="H30" s="78" t="n">
        <v>0</v>
      </c>
      <c r="I30" s="78" t="n">
        <v>0</v>
      </c>
      <c r="J30" s="78" t="n">
        <v>1548</v>
      </c>
    </row>
    <row r="31">
      <c r="A31" s="78" t="s">
        <v>139</v>
      </c>
      <c r="B31" s="78" t="s">
        <v>140</v>
      </c>
      <c r="C31" s="78" t="n">
        <v>150</v>
      </c>
      <c r="D31" s="78" t="n">
        <v>16</v>
      </c>
      <c r="E31" s="78" t="n">
        <v>0</v>
      </c>
      <c r="F31" s="78" t="n">
        <v>74</v>
      </c>
      <c r="G31" s="78" t="n">
        <v>736</v>
      </c>
      <c r="H31" s="78" t="n">
        <v>238</v>
      </c>
      <c r="I31" s="78" t="n">
        <v>0</v>
      </c>
      <c r="J31" s="78" t="n">
        <v>1214</v>
      </c>
    </row>
    <row r="32">
      <c r="A32" s="78" t="s">
        <v>141</v>
      </c>
      <c r="B32" s="78" t="s">
        <v>142</v>
      </c>
      <c r="C32" s="78" t="n">
        <v>0</v>
      </c>
      <c r="D32" s="78" t="n">
        <v>1199</v>
      </c>
      <c r="E32" s="78" t="n">
        <v>0</v>
      </c>
      <c r="F32" s="78" t="n">
        <v>0</v>
      </c>
      <c r="G32" s="78" t="n">
        <v>0</v>
      </c>
      <c r="H32" s="78" t="n">
        <v>0</v>
      </c>
      <c r="I32" s="78" t="n">
        <v>0</v>
      </c>
      <c r="J32" s="78" t="n">
        <v>1199</v>
      </c>
    </row>
    <row r="33">
      <c r="A33" s="78" t="s">
        <v>143</v>
      </c>
      <c r="B33" s="78" t="s">
        <v>144</v>
      </c>
      <c r="C33" s="78" t="n">
        <v>578</v>
      </c>
      <c r="D33" s="78" t="n">
        <v>0</v>
      </c>
      <c r="E33" s="78" t="n">
        <v>0</v>
      </c>
      <c r="F33" s="78" t="n">
        <v>19</v>
      </c>
      <c r="G33" s="78" t="n">
        <v>440</v>
      </c>
      <c r="H33" s="78" t="n">
        <v>0</v>
      </c>
      <c r="I33" s="78" t="n">
        <v>0</v>
      </c>
      <c r="J33" s="78" t="n">
        <v>1037</v>
      </c>
    </row>
    <row r="34">
      <c r="A34" s="78" t="s">
        <v>145</v>
      </c>
      <c r="B34" s="78" t="s">
        <v>146</v>
      </c>
      <c r="C34" s="78" t="n">
        <v>67</v>
      </c>
      <c r="D34" s="78" t="n">
        <v>887</v>
      </c>
      <c r="E34" s="78" t="n">
        <v>0</v>
      </c>
      <c r="F34" s="78" t="n">
        <v>0</v>
      </c>
      <c r="G34" s="78" t="n">
        <v>0</v>
      </c>
      <c r="H34" s="78" t="n">
        <v>0</v>
      </c>
      <c r="I34" s="78" t="n">
        <v>0</v>
      </c>
      <c r="J34" s="78" t="n">
        <v>954</v>
      </c>
    </row>
    <row r="35">
      <c r="A35" s="78" t="s">
        <v>147</v>
      </c>
      <c r="B35" s="78" t="s">
        <v>148</v>
      </c>
      <c r="C35" s="78" t="n">
        <v>0</v>
      </c>
      <c r="D35" s="78" t="n">
        <v>0</v>
      </c>
      <c r="E35" s="78" t="n">
        <v>0</v>
      </c>
      <c r="F35" s="78" t="n">
        <v>200</v>
      </c>
      <c r="G35" s="78" t="n">
        <v>0</v>
      </c>
      <c r="H35" s="78" t="n">
        <v>752</v>
      </c>
      <c r="I35" s="78" t="n">
        <v>0</v>
      </c>
      <c r="J35" s="78" t="n">
        <v>952</v>
      </c>
    </row>
    <row r="36">
      <c r="A36" s="78" t="s">
        <v>149</v>
      </c>
      <c r="B36" s="78" t="s">
        <v>150</v>
      </c>
      <c r="C36" s="78" t="n">
        <v>0</v>
      </c>
      <c r="D36" s="78" t="n">
        <v>394</v>
      </c>
      <c r="E36" s="78" t="n">
        <v>0</v>
      </c>
      <c r="F36" s="78" t="n">
        <v>0</v>
      </c>
      <c r="G36" s="78" t="n">
        <v>50</v>
      </c>
      <c r="H36" s="78" t="n">
        <v>487</v>
      </c>
      <c r="I36" s="78" t="n">
        <v>0</v>
      </c>
      <c r="J36" s="78" t="n">
        <v>931</v>
      </c>
    </row>
    <row r="37">
      <c r="A37" s="78" t="s">
        <v>151</v>
      </c>
      <c r="B37" s="78" t="s">
        <v>152</v>
      </c>
      <c r="C37" s="78" t="n">
        <v>894</v>
      </c>
      <c r="D37" s="78" t="n">
        <v>0</v>
      </c>
      <c r="E37" s="78" t="n">
        <v>0</v>
      </c>
      <c r="F37" s="78" t="n">
        <v>0</v>
      </c>
      <c r="G37" s="78" t="n">
        <v>0</v>
      </c>
      <c r="H37" s="78" t="n">
        <v>0</v>
      </c>
      <c r="I37" s="78" t="n">
        <v>0</v>
      </c>
      <c r="J37" s="78" t="n">
        <v>894</v>
      </c>
    </row>
    <row r="38">
      <c r="A38" s="78" t="s">
        <v>153</v>
      </c>
      <c r="B38" s="78" t="s">
        <v>154</v>
      </c>
      <c r="C38" s="78" t="n">
        <v>665</v>
      </c>
      <c r="D38" s="78" t="n">
        <v>0</v>
      </c>
      <c r="E38" s="78" t="n">
        <v>0</v>
      </c>
      <c r="F38" s="78" t="n">
        <v>137</v>
      </c>
      <c r="G38" s="78" t="n">
        <v>0</v>
      </c>
      <c r="H38" s="78" t="n">
        <v>20</v>
      </c>
      <c r="I38" s="78" t="n">
        <v>0</v>
      </c>
      <c r="J38" s="78" t="n">
        <v>822</v>
      </c>
    </row>
    <row r="39">
      <c r="A39" s="78" t="s">
        <v>155</v>
      </c>
      <c r="B39" s="78" t="s">
        <v>156</v>
      </c>
      <c r="C39" s="78" t="n">
        <v>150</v>
      </c>
      <c r="D39" s="78" t="n">
        <v>0</v>
      </c>
      <c r="E39" s="78" t="n">
        <v>0</v>
      </c>
      <c r="F39" s="78" t="n">
        <v>10</v>
      </c>
      <c r="G39" s="78" t="n">
        <v>499</v>
      </c>
      <c r="H39" s="78" t="n">
        <v>0</v>
      </c>
      <c r="I39" s="78" t="n">
        <v>0</v>
      </c>
      <c r="J39" s="78" t="n">
        <v>659</v>
      </c>
    </row>
    <row r="40">
      <c r="A40" s="78" t="s">
        <v>157</v>
      </c>
      <c r="B40" s="78" t="s">
        <v>158</v>
      </c>
      <c r="C40" s="78" t="n">
        <v>0</v>
      </c>
      <c r="D40" s="78" t="n">
        <v>0</v>
      </c>
      <c r="E40" s="78" t="n">
        <v>0</v>
      </c>
      <c r="F40" s="78" t="n">
        <v>449</v>
      </c>
      <c r="G40" s="78" t="n">
        <v>167</v>
      </c>
      <c r="H40" s="78" t="n">
        <v>41</v>
      </c>
      <c r="I40" s="78" t="n">
        <v>0</v>
      </c>
      <c r="J40" s="78" t="n">
        <v>657</v>
      </c>
    </row>
    <row r="41">
      <c r="A41" s="78" t="s">
        <v>159</v>
      </c>
      <c r="B41" s="78" t="s">
        <v>221</v>
      </c>
      <c r="C41" s="78" t="n">
        <v>1122</v>
      </c>
      <c r="D41" s="78" t="n">
        <v>141</v>
      </c>
      <c r="E41" s="78" t="n">
        <v>0</v>
      </c>
      <c r="F41" s="78" t="n">
        <v>1238</v>
      </c>
      <c r="G41" s="78" t="n">
        <v>190</v>
      </c>
      <c r="H41" s="78" t="n">
        <v>272</v>
      </c>
      <c r="I41" s="78" t="n">
        <v>0</v>
      </c>
      <c r="J41" s="78" t="n">
        <v>2963</v>
      </c>
    </row>
    <row r="42">
      <c r="A42" s="79" t="s">
        <v>32</v>
      </c>
      <c r="B42" s="79" t="s">
        <v>222</v>
      </c>
      <c r="C42" s="79" t="n">
        <v>29491</v>
      </c>
      <c r="D42" s="79" t="n">
        <v>5171</v>
      </c>
      <c r="E42" s="79" t="n">
        <v>0</v>
      </c>
      <c r="F42" s="79" t="n">
        <v>45690</v>
      </c>
      <c r="G42" s="79" t="n">
        <v>26213</v>
      </c>
      <c r="H42" s="79" t="n">
        <v>13457</v>
      </c>
      <c r="I42" s="79" t="n">
        <v>0</v>
      </c>
      <c r="J42" s="79" t="n">
        <v>120022</v>
      </c>
    </row>
    <row r="43">
      <c r="A43" s="28" t="s">
        <v>687</v>
      </c>
      <c r="B43" s="28"/>
      <c r="C43" s="28"/>
      <c r="D43" s="28"/>
      <c r="E43" s="28"/>
      <c r="F43" s="28"/>
      <c r="G43" s="28"/>
      <c r="H43" s="28"/>
      <c r="I43" s="28"/>
      <c r="J43" s="28"/>
    </row>
    <row r="44">
      <c r="A44" s="28" t="s">
        <v>688</v>
      </c>
      <c r="B44" s="28"/>
      <c r="C44" s="28"/>
      <c r="D44" s="28"/>
      <c r="E44" s="28"/>
      <c r="F44" s="28"/>
      <c r="G44" s="28"/>
      <c r="H44" s="28"/>
      <c r="I44" s="28"/>
      <c r="J44" s="28"/>
    </row>
    <row r="45">
      <c r="A45" s="28" t="s">
        <v>78</v>
      </c>
      <c r="B45" s="28"/>
      <c r="C45" s="28"/>
      <c r="D45" s="28"/>
      <c r="E45" s="28"/>
      <c r="F45" s="28"/>
      <c r="G45" s="28"/>
      <c r="H45" s="28"/>
      <c r="I45" s="28"/>
      <c r="J45" s="28"/>
    </row>
    <row r="46">
      <c r="A46" s="28" t="s">
        <v>60</v>
      </c>
      <c r="B46" s="28"/>
      <c r="C46" s="28"/>
      <c r="D46" s="28"/>
      <c r="E46" s="28"/>
      <c r="F46" s="28"/>
      <c r="G46" s="28"/>
      <c r="H46" s="28"/>
      <c r="I46" s="28"/>
      <c r="J46" s="28"/>
    </row>
  </sheetData>
  <sheetProtection sheet="1"/>
  <mergeCells count="5">
    <mergeCell ref="B1:E1"/>
    <mergeCell ref="A43:J43"/>
    <mergeCell ref="A44:J44"/>
    <mergeCell ref="A45:J45"/>
    <mergeCell ref="A46:J46"/>
  </mergeCells>
  <hyperlinks>
    <hyperlink ref="A7" r:id="rId1h"/>
  </hyperlinks>
  <pageMargins left="0.7" right="0.7" top="0.75" bottom="0.75" header="0.3" footer="0.3"/>
  <pageSetup paperSize="9" orientation="portrait"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709</v>
      </c>
    </row>
    <row r="6" ht="15.95" customHeight="1">
      <c r="A6" s="16" t="s">
        <v>27</v>
      </c>
    </row>
    <row r="7" ht="15" customHeight="1">
      <c r="A7" s="9" t="s">
        <v>25</v>
      </c>
    </row>
    <row r="9">
      <c r="A9" s="23"/>
      <c r="B9" s="23"/>
      <c r="C9" s="23"/>
      <c r="D9" s="23"/>
      <c r="E9" s="23"/>
      <c r="F9" s="23"/>
      <c r="G9" s="23"/>
      <c r="H9" s="23"/>
      <c r="I9" s="23"/>
      <c r="J9" s="23"/>
    </row>
    <row r="10">
      <c r="A10" s="80" t="s">
        <v>96</v>
      </c>
      <c r="B10" s="80" t="s">
        <v>97</v>
      </c>
      <c r="C10" s="26" t="s">
        <v>676</v>
      </c>
      <c r="D10" s="26" t="s">
        <v>677</v>
      </c>
      <c r="E10" s="26" t="s">
        <v>704</v>
      </c>
      <c r="F10" s="26" t="s">
        <v>705</v>
      </c>
      <c r="G10" s="26" t="s">
        <v>706</v>
      </c>
      <c r="H10" s="26" t="s">
        <v>707</v>
      </c>
      <c r="I10" s="26" t="s">
        <v>686</v>
      </c>
      <c r="J10" s="26" t="s">
        <v>32</v>
      </c>
    </row>
    <row r="11">
      <c r="A11" s="80" t="s">
        <v>100</v>
      </c>
      <c r="B11" s="80" t="s">
        <v>101</v>
      </c>
      <c r="C11" s="80" t="n">
        <v>0</v>
      </c>
      <c r="D11" s="80" t="n">
        <v>3701</v>
      </c>
      <c r="E11" s="80" t="n">
        <v>0</v>
      </c>
      <c r="F11" s="80" t="n">
        <v>135</v>
      </c>
      <c r="G11" s="80" t="n">
        <v>3625</v>
      </c>
      <c r="H11" s="80" t="n">
        <v>0</v>
      </c>
      <c r="I11" s="80" t="n">
        <v>0</v>
      </c>
      <c r="J11" s="80" t="n">
        <v>7461</v>
      </c>
    </row>
    <row r="12">
      <c r="A12" s="80" t="s">
        <v>102</v>
      </c>
      <c r="B12" s="80" t="s">
        <v>146</v>
      </c>
      <c r="C12" s="80" t="n">
        <v>605</v>
      </c>
      <c r="D12" s="80" t="n">
        <v>2391</v>
      </c>
      <c r="E12" s="80" t="n">
        <v>0</v>
      </c>
      <c r="F12" s="80" t="n">
        <v>3</v>
      </c>
      <c r="G12" s="80" t="n">
        <v>0</v>
      </c>
      <c r="H12" s="80" t="n">
        <v>72</v>
      </c>
      <c r="I12" s="80" t="n">
        <v>0</v>
      </c>
      <c r="J12" s="80" t="n">
        <v>3071</v>
      </c>
    </row>
    <row r="13">
      <c r="A13" s="80" t="s">
        <v>104</v>
      </c>
      <c r="B13" s="80" t="s">
        <v>142</v>
      </c>
      <c r="C13" s="80" t="n">
        <v>0</v>
      </c>
      <c r="D13" s="80" t="n">
        <v>1902</v>
      </c>
      <c r="E13" s="80" t="n">
        <v>0</v>
      </c>
      <c r="F13" s="80" t="n">
        <v>0</v>
      </c>
      <c r="G13" s="80" t="n">
        <v>0</v>
      </c>
      <c r="H13" s="80" t="n">
        <v>0</v>
      </c>
      <c r="I13" s="80" t="n">
        <v>0</v>
      </c>
      <c r="J13" s="80" t="n">
        <v>1902</v>
      </c>
    </row>
    <row r="14">
      <c r="A14" s="80" t="s">
        <v>106</v>
      </c>
      <c r="B14" s="80" t="s">
        <v>128</v>
      </c>
      <c r="C14" s="80" t="n">
        <v>277</v>
      </c>
      <c r="D14" s="80" t="n">
        <v>997</v>
      </c>
      <c r="E14" s="80" t="n">
        <v>0</v>
      </c>
      <c r="F14" s="80" t="n">
        <v>86</v>
      </c>
      <c r="G14" s="80" t="n">
        <v>0</v>
      </c>
      <c r="H14" s="80" t="n">
        <v>0</v>
      </c>
      <c r="I14" s="80" t="n">
        <v>0</v>
      </c>
      <c r="J14" s="80" t="n">
        <v>1360</v>
      </c>
    </row>
    <row r="15">
      <c r="A15" s="80" t="s">
        <v>108</v>
      </c>
      <c r="B15" s="80" t="s">
        <v>103</v>
      </c>
      <c r="C15" s="80" t="n">
        <v>0</v>
      </c>
      <c r="D15" s="80" t="n">
        <v>0</v>
      </c>
      <c r="E15" s="80" t="n">
        <v>0</v>
      </c>
      <c r="F15" s="80" t="n">
        <v>0</v>
      </c>
      <c r="G15" s="80" t="n">
        <v>0</v>
      </c>
      <c r="H15" s="80" t="n">
        <v>1352</v>
      </c>
      <c r="I15" s="80" t="n">
        <v>0</v>
      </c>
      <c r="J15" s="80" t="n">
        <v>1352</v>
      </c>
    </row>
    <row r="16">
      <c r="A16" s="80" t="s">
        <v>110</v>
      </c>
      <c r="B16" s="80" t="s">
        <v>226</v>
      </c>
      <c r="C16" s="80" t="n">
        <v>0</v>
      </c>
      <c r="D16" s="80" t="n">
        <v>687</v>
      </c>
      <c r="E16" s="80" t="n">
        <v>0</v>
      </c>
      <c r="F16" s="80" t="n">
        <v>0</v>
      </c>
      <c r="G16" s="80" t="n">
        <v>0</v>
      </c>
      <c r="H16" s="80" t="n">
        <v>300</v>
      </c>
      <c r="I16" s="80" t="n">
        <v>0</v>
      </c>
      <c r="J16" s="80" t="n">
        <v>987</v>
      </c>
    </row>
    <row r="17">
      <c r="A17" s="80" t="s">
        <v>112</v>
      </c>
      <c r="B17" s="80" t="s">
        <v>152</v>
      </c>
      <c r="C17" s="80" t="n">
        <v>0</v>
      </c>
      <c r="D17" s="80" t="n">
        <v>778</v>
      </c>
      <c r="E17" s="80" t="n">
        <v>0</v>
      </c>
      <c r="F17" s="80" t="n">
        <v>0</v>
      </c>
      <c r="G17" s="80" t="n">
        <v>0</v>
      </c>
      <c r="H17" s="80" t="n">
        <v>0</v>
      </c>
      <c r="I17" s="80" t="n">
        <v>0</v>
      </c>
      <c r="J17" s="80" t="n">
        <v>778</v>
      </c>
    </row>
    <row r="18">
      <c r="A18" s="80" t="s">
        <v>114</v>
      </c>
      <c r="B18" s="80" t="s">
        <v>113</v>
      </c>
      <c r="C18" s="80" t="n">
        <v>0</v>
      </c>
      <c r="D18" s="80" t="n">
        <v>733</v>
      </c>
      <c r="E18" s="80" t="n">
        <v>0</v>
      </c>
      <c r="F18" s="80" t="n">
        <v>0</v>
      </c>
      <c r="G18" s="80" t="n">
        <v>0</v>
      </c>
      <c r="H18" s="80" t="n">
        <v>0</v>
      </c>
      <c r="I18" s="80" t="n">
        <v>0</v>
      </c>
      <c r="J18" s="80" t="n">
        <v>733</v>
      </c>
    </row>
    <row r="19">
      <c r="A19" s="80" t="s">
        <v>116</v>
      </c>
      <c r="B19" s="80" t="s">
        <v>170</v>
      </c>
      <c r="C19" s="80" t="n">
        <v>81</v>
      </c>
      <c r="D19" s="80" t="n">
        <v>364</v>
      </c>
      <c r="E19" s="80" t="n">
        <v>0</v>
      </c>
      <c r="F19" s="80" t="n">
        <v>0</v>
      </c>
      <c r="G19" s="80" t="n">
        <v>0</v>
      </c>
      <c r="H19" s="80" t="n">
        <v>11</v>
      </c>
      <c r="I19" s="80" t="n">
        <v>0</v>
      </c>
      <c r="J19" s="80" t="n">
        <v>456</v>
      </c>
    </row>
    <row r="20">
      <c r="A20" s="80" t="s">
        <v>118</v>
      </c>
      <c r="B20" s="80" t="s">
        <v>182</v>
      </c>
      <c r="C20" s="80" t="n">
        <v>0</v>
      </c>
      <c r="D20" s="80" t="n">
        <v>429</v>
      </c>
      <c r="E20" s="80" t="n">
        <v>0</v>
      </c>
      <c r="F20" s="80" t="n">
        <v>0</v>
      </c>
      <c r="G20" s="80" t="n">
        <v>0</v>
      </c>
      <c r="H20" s="80" t="n">
        <v>0</v>
      </c>
      <c r="I20" s="80" t="n">
        <v>0</v>
      </c>
      <c r="J20" s="80" t="n">
        <v>429</v>
      </c>
    </row>
    <row r="21">
      <c r="A21" s="80" t="s">
        <v>120</v>
      </c>
      <c r="B21" s="80" t="s">
        <v>138</v>
      </c>
      <c r="C21" s="80" t="n">
        <v>0</v>
      </c>
      <c r="D21" s="80" t="n">
        <v>354</v>
      </c>
      <c r="E21" s="80" t="n">
        <v>0</v>
      </c>
      <c r="F21" s="80" t="n">
        <v>0</v>
      </c>
      <c r="G21" s="80" t="n">
        <v>0</v>
      </c>
      <c r="H21" s="80" t="n">
        <v>0</v>
      </c>
      <c r="I21" s="80" t="n">
        <v>0</v>
      </c>
      <c r="J21" s="80" t="n">
        <v>354</v>
      </c>
    </row>
    <row r="22">
      <c r="A22" s="80" t="s">
        <v>122</v>
      </c>
      <c r="B22" s="80" t="s">
        <v>211</v>
      </c>
      <c r="C22" s="80" t="n">
        <v>0</v>
      </c>
      <c r="D22" s="80" t="n">
        <v>0</v>
      </c>
      <c r="E22" s="80" t="n">
        <v>0</v>
      </c>
      <c r="F22" s="80" t="n">
        <v>281</v>
      </c>
      <c r="G22" s="80" t="n">
        <v>0</v>
      </c>
      <c r="H22" s="80" t="n">
        <v>0</v>
      </c>
      <c r="I22" s="80" t="n">
        <v>0</v>
      </c>
      <c r="J22" s="80" t="n">
        <v>281</v>
      </c>
    </row>
    <row r="23">
      <c r="A23" s="80" t="s">
        <v>124</v>
      </c>
      <c r="B23" s="80" t="s">
        <v>109</v>
      </c>
      <c r="C23" s="80" t="n">
        <v>0</v>
      </c>
      <c r="D23" s="80" t="n">
        <v>141</v>
      </c>
      <c r="E23" s="80" t="n">
        <v>0</v>
      </c>
      <c r="F23" s="80" t="n">
        <v>0</v>
      </c>
      <c r="G23" s="80" t="n">
        <v>128</v>
      </c>
      <c r="H23" s="80" t="n">
        <v>0</v>
      </c>
      <c r="I23" s="80" t="n">
        <v>0</v>
      </c>
      <c r="J23" s="80" t="n">
        <v>269</v>
      </c>
    </row>
    <row r="24">
      <c r="A24" s="80" t="s">
        <v>126</v>
      </c>
      <c r="B24" s="80" t="s">
        <v>111</v>
      </c>
      <c r="C24" s="80" t="n">
        <v>0</v>
      </c>
      <c r="D24" s="80" t="n">
        <v>66</v>
      </c>
      <c r="E24" s="80" t="n">
        <v>0</v>
      </c>
      <c r="F24" s="80" t="n">
        <v>177</v>
      </c>
      <c r="G24" s="80" t="n">
        <v>0</v>
      </c>
      <c r="H24" s="80" t="n">
        <v>0</v>
      </c>
      <c r="I24" s="80" t="n">
        <v>0</v>
      </c>
      <c r="J24" s="80" t="n">
        <v>243</v>
      </c>
    </row>
    <row r="25">
      <c r="A25" s="80" t="s">
        <v>127</v>
      </c>
      <c r="B25" s="80" t="s">
        <v>115</v>
      </c>
      <c r="C25" s="80" t="n">
        <v>0</v>
      </c>
      <c r="D25" s="80" t="n">
        <v>178</v>
      </c>
      <c r="E25" s="80" t="n">
        <v>0</v>
      </c>
      <c r="F25" s="80" t="n">
        <v>0</v>
      </c>
      <c r="G25" s="80" t="n">
        <v>0</v>
      </c>
      <c r="H25" s="80" t="n">
        <v>0</v>
      </c>
      <c r="I25" s="80" t="n">
        <v>0</v>
      </c>
      <c r="J25" s="80" t="n">
        <v>178</v>
      </c>
    </row>
    <row r="26">
      <c r="A26" s="80" t="s">
        <v>129</v>
      </c>
      <c r="B26" s="80" t="s">
        <v>203</v>
      </c>
      <c r="C26" s="80" t="n">
        <v>177</v>
      </c>
      <c r="D26" s="80" t="n">
        <v>0</v>
      </c>
      <c r="E26" s="80" t="n">
        <v>0</v>
      </c>
      <c r="F26" s="80" t="n">
        <v>0</v>
      </c>
      <c r="G26" s="80" t="n">
        <v>0</v>
      </c>
      <c r="H26" s="80" t="n">
        <v>0</v>
      </c>
      <c r="I26" s="80" t="n">
        <v>0</v>
      </c>
      <c r="J26" s="80" t="n">
        <v>177</v>
      </c>
    </row>
    <row r="27">
      <c r="A27" s="80" t="s">
        <v>131</v>
      </c>
      <c r="B27" s="80" t="s">
        <v>227</v>
      </c>
      <c r="C27" s="80" t="n">
        <v>0</v>
      </c>
      <c r="D27" s="80" t="n">
        <v>0</v>
      </c>
      <c r="E27" s="80" t="n">
        <v>0</v>
      </c>
      <c r="F27" s="80" t="n">
        <v>1</v>
      </c>
      <c r="G27" s="80" t="n">
        <v>163</v>
      </c>
      <c r="H27" s="80" t="n">
        <v>0</v>
      </c>
      <c r="I27" s="80" t="n">
        <v>0</v>
      </c>
      <c r="J27" s="80" t="n">
        <v>164</v>
      </c>
    </row>
    <row r="28">
      <c r="A28" s="80" t="s">
        <v>133</v>
      </c>
      <c r="B28" s="80" t="s">
        <v>228</v>
      </c>
      <c r="C28" s="80" t="n">
        <v>0</v>
      </c>
      <c r="D28" s="80" t="n">
        <v>0</v>
      </c>
      <c r="E28" s="80" t="n">
        <v>0</v>
      </c>
      <c r="F28" s="80" t="n">
        <v>86</v>
      </c>
      <c r="G28" s="80" t="n">
        <v>0</v>
      </c>
      <c r="H28" s="80" t="n">
        <v>0</v>
      </c>
      <c r="I28" s="80" t="n">
        <v>0</v>
      </c>
      <c r="J28" s="80" t="n">
        <v>86</v>
      </c>
    </row>
    <row r="29">
      <c r="A29" s="80" t="s">
        <v>135</v>
      </c>
      <c r="B29" s="80" t="s">
        <v>134</v>
      </c>
      <c r="C29" s="80" t="n">
        <v>0</v>
      </c>
      <c r="D29" s="80" t="n">
        <v>41</v>
      </c>
      <c r="E29" s="80" t="n">
        <v>0</v>
      </c>
      <c r="F29" s="80" t="n">
        <v>0</v>
      </c>
      <c r="G29" s="80" t="n">
        <v>0</v>
      </c>
      <c r="H29" s="80" t="n">
        <v>0</v>
      </c>
      <c r="I29" s="80" t="n">
        <v>0</v>
      </c>
      <c r="J29" s="80" t="n">
        <v>41</v>
      </c>
    </row>
    <row r="30">
      <c r="A30" s="80" t="s">
        <v>137</v>
      </c>
      <c r="B30" s="80" t="s">
        <v>186</v>
      </c>
      <c r="C30" s="80" t="n">
        <v>34</v>
      </c>
      <c r="D30" s="80" t="n">
        <v>0</v>
      </c>
      <c r="E30" s="80" t="n">
        <v>0</v>
      </c>
      <c r="F30" s="80" t="n">
        <v>0</v>
      </c>
      <c r="G30" s="80" t="n">
        <v>0</v>
      </c>
      <c r="H30" s="80" t="n">
        <v>0</v>
      </c>
      <c r="I30" s="80" t="n">
        <v>0</v>
      </c>
      <c r="J30" s="80" t="n">
        <v>34</v>
      </c>
    </row>
    <row r="31">
      <c r="A31" s="80" t="s">
        <v>139</v>
      </c>
      <c r="B31" s="80" t="s">
        <v>221</v>
      </c>
      <c r="C31" s="80" t="n">
        <v>5</v>
      </c>
      <c r="D31" s="80" t="n">
        <v>20</v>
      </c>
      <c r="E31" s="80" t="n">
        <v>0</v>
      </c>
      <c r="F31" s="80" t="n">
        <v>1</v>
      </c>
      <c r="G31" s="80" t="n">
        <v>0</v>
      </c>
      <c r="H31" s="80" t="n">
        <v>2</v>
      </c>
      <c r="I31" s="80" t="n">
        <v>0</v>
      </c>
      <c r="J31" s="80" t="n">
        <v>28</v>
      </c>
    </row>
    <row r="32">
      <c r="A32" s="81" t="s">
        <v>32</v>
      </c>
      <c r="B32" s="81" t="s">
        <v>222</v>
      </c>
      <c r="C32" s="81" t="n">
        <v>1179</v>
      </c>
      <c r="D32" s="81" t="n">
        <v>12782</v>
      </c>
      <c r="E32" s="81" t="n">
        <v>0</v>
      </c>
      <c r="F32" s="81" t="n">
        <v>770</v>
      </c>
      <c r="G32" s="81" t="n">
        <v>3916</v>
      </c>
      <c r="H32" s="81" t="n">
        <v>1737</v>
      </c>
      <c r="I32" s="81" t="n">
        <v>0</v>
      </c>
      <c r="J32" s="81" t="n">
        <v>20384</v>
      </c>
    </row>
    <row r="33">
      <c r="A33" s="28" t="s">
        <v>687</v>
      </c>
      <c r="B33" s="28"/>
      <c r="C33" s="28"/>
      <c r="D33" s="28"/>
      <c r="E33" s="28"/>
      <c r="F33" s="28"/>
      <c r="G33" s="28"/>
      <c r="H33" s="28"/>
      <c r="I33" s="28"/>
      <c r="J33" s="28"/>
    </row>
    <row r="34">
      <c r="A34" s="28" t="s">
        <v>688</v>
      </c>
      <c r="B34" s="28"/>
      <c r="C34" s="28"/>
      <c r="D34" s="28"/>
      <c r="E34" s="28"/>
      <c r="F34" s="28"/>
      <c r="G34" s="28"/>
      <c r="H34" s="28"/>
      <c r="I34" s="28"/>
      <c r="J34" s="28"/>
    </row>
    <row r="35">
      <c r="A35" s="28" t="s">
        <v>78</v>
      </c>
      <c r="B35" s="28"/>
      <c r="C35" s="28"/>
      <c r="D35" s="28"/>
      <c r="E35" s="28"/>
      <c r="F35" s="28"/>
      <c r="G35" s="28"/>
      <c r="H35" s="28"/>
      <c r="I35" s="28"/>
      <c r="J35" s="28"/>
    </row>
    <row r="36">
      <c r="A36" s="28" t="s">
        <v>60</v>
      </c>
      <c r="B36" s="28"/>
      <c r="C36" s="28"/>
      <c r="D36" s="28"/>
      <c r="E36" s="28"/>
      <c r="F36" s="28"/>
      <c r="G36" s="28"/>
      <c r="H36" s="28"/>
      <c r="I36" s="28"/>
      <c r="J36" s="28"/>
    </row>
  </sheetData>
  <sheetProtection sheet="1"/>
  <mergeCells count="5">
    <mergeCell ref="B1:E1"/>
    <mergeCell ref="A33:J33"/>
    <mergeCell ref="A34:J34"/>
    <mergeCell ref="A35:J35"/>
    <mergeCell ref="A36:J36"/>
  </mergeCells>
  <hyperlinks>
    <hyperlink ref="A7" r:id="rId1h"/>
  </hyperlinks>
  <pageMargins left="0.7" right="0.7" top="0.75" bottom="0.75" header="0.3" footer="0.3"/>
  <pageSetup paperSize="9" orientation="portrait"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711</v>
      </c>
    </row>
    <row r="6" ht="15.95" customHeight="1">
      <c r="A6" s="16" t="s">
        <v>27</v>
      </c>
    </row>
    <row r="7" ht="15" customHeight="1">
      <c r="A7" s="9" t="s">
        <v>25</v>
      </c>
    </row>
    <row r="9">
      <c r="A9" s="23"/>
      <c r="B9" s="23"/>
      <c r="C9" s="23"/>
      <c r="D9" s="23"/>
      <c r="E9" s="23"/>
      <c r="F9" s="23"/>
      <c r="G9" s="23"/>
      <c r="H9" s="23"/>
      <c r="I9" s="23"/>
      <c r="J9" s="23"/>
    </row>
    <row r="10">
      <c r="A10" s="82" t="s">
        <v>96</v>
      </c>
      <c r="B10" s="82" t="s">
        <v>97</v>
      </c>
      <c r="C10" s="26" t="s">
        <v>676</v>
      </c>
      <c r="D10" s="26" t="s">
        <v>677</v>
      </c>
      <c r="E10" s="26" t="s">
        <v>704</v>
      </c>
      <c r="F10" s="26" t="s">
        <v>705</v>
      </c>
      <c r="G10" s="26" t="s">
        <v>706</v>
      </c>
      <c r="H10" s="26" t="s">
        <v>707</v>
      </c>
      <c r="I10" s="26" t="s">
        <v>686</v>
      </c>
      <c r="J10" s="26" t="s">
        <v>32</v>
      </c>
    </row>
    <row r="11">
      <c r="A11" s="82" t="s">
        <v>100</v>
      </c>
      <c r="B11" s="82" t="s">
        <v>146</v>
      </c>
      <c r="C11" s="82" t="n">
        <v>0</v>
      </c>
      <c r="D11" s="82" t="n">
        <v>948</v>
      </c>
      <c r="E11" s="82" t="n">
        <v>0</v>
      </c>
      <c r="F11" s="82" t="n">
        <v>0</v>
      </c>
      <c r="G11" s="82" t="n">
        <v>0</v>
      </c>
      <c r="H11" s="82" t="n">
        <v>0</v>
      </c>
      <c r="I11" s="82" t="n">
        <v>0</v>
      </c>
      <c r="J11" s="82" t="n">
        <v>948</v>
      </c>
    </row>
    <row r="12">
      <c r="A12" s="82" t="s">
        <v>102</v>
      </c>
      <c r="B12" s="82" t="s">
        <v>142</v>
      </c>
      <c r="C12" s="82" t="n">
        <v>0</v>
      </c>
      <c r="D12" s="82" t="n">
        <v>628</v>
      </c>
      <c r="E12" s="82" t="n">
        <v>0</v>
      </c>
      <c r="F12" s="82" t="n">
        <v>0</v>
      </c>
      <c r="G12" s="82" t="n">
        <v>0</v>
      </c>
      <c r="H12" s="82" t="n">
        <v>0</v>
      </c>
      <c r="I12" s="82" t="n">
        <v>0</v>
      </c>
      <c r="J12" s="82" t="n">
        <v>628</v>
      </c>
    </row>
    <row r="13">
      <c r="A13" s="82" t="s">
        <v>104</v>
      </c>
      <c r="B13" s="82" t="s">
        <v>128</v>
      </c>
      <c r="C13" s="82" t="n">
        <v>0</v>
      </c>
      <c r="D13" s="82" t="n">
        <v>386</v>
      </c>
      <c r="E13" s="82" t="n">
        <v>0</v>
      </c>
      <c r="F13" s="82" t="n">
        <v>0</v>
      </c>
      <c r="G13" s="82" t="n">
        <v>0</v>
      </c>
      <c r="H13" s="82" t="n">
        <v>0</v>
      </c>
      <c r="I13" s="82" t="n">
        <v>0</v>
      </c>
      <c r="J13" s="82" t="n">
        <v>386</v>
      </c>
    </row>
    <row r="14">
      <c r="A14" s="82" t="s">
        <v>106</v>
      </c>
      <c r="B14" s="82" t="s">
        <v>182</v>
      </c>
      <c r="C14" s="82" t="n">
        <v>0</v>
      </c>
      <c r="D14" s="82" t="n">
        <v>292</v>
      </c>
      <c r="E14" s="82" t="n">
        <v>0</v>
      </c>
      <c r="F14" s="82" t="n">
        <v>9</v>
      </c>
      <c r="G14" s="82" t="n">
        <v>0</v>
      </c>
      <c r="H14" s="82" t="n">
        <v>0</v>
      </c>
      <c r="I14" s="82" t="n">
        <v>0</v>
      </c>
      <c r="J14" s="82" t="n">
        <v>301</v>
      </c>
    </row>
    <row r="15">
      <c r="A15" s="82" t="s">
        <v>108</v>
      </c>
      <c r="B15" s="82" t="s">
        <v>134</v>
      </c>
      <c r="C15" s="82" t="n">
        <v>0</v>
      </c>
      <c r="D15" s="82" t="n">
        <v>243</v>
      </c>
      <c r="E15" s="82" t="n">
        <v>0</v>
      </c>
      <c r="F15" s="82" t="n">
        <v>0</v>
      </c>
      <c r="G15" s="82" t="n">
        <v>0</v>
      </c>
      <c r="H15" s="82" t="n">
        <v>0</v>
      </c>
      <c r="I15" s="82" t="n">
        <v>0</v>
      </c>
      <c r="J15" s="82" t="n">
        <v>243</v>
      </c>
    </row>
    <row r="16">
      <c r="A16" s="82" t="s">
        <v>110</v>
      </c>
      <c r="B16" s="82" t="s">
        <v>203</v>
      </c>
      <c r="C16" s="82" t="n">
        <v>3</v>
      </c>
      <c r="D16" s="82" t="n">
        <v>224</v>
      </c>
      <c r="E16" s="82" t="n">
        <v>0</v>
      </c>
      <c r="F16" s="82" t="n">
        <v>0</v>
      </c>
      <c r="G16" s="82" t="n">
        <v>0</v>
      </c>
      <c r="H16" s="82" t="n">
        <v>0</v>
      </c>
      <c r="I16" s="82" t="n">
        <v>0</v>
      </c>
      <c r="J16" s="82" t="n">
        <v>227</v>
      </c>
    </row>
    <row r="17">
      <c r="A17" s="82" t="s">
        <v>112</v>
      </c>
      <c r="B17" s="82" t="s">
        <v>233</v>
      </c>
      <c r="C17" s="82" t="n">
        <v>0</v>
      </c>
      <c r="D17" s="82" t="n">
        <v>183</v>
      </c>
      <c r="E17" s="82" t="n">
        <v>0</v>
      </c>
      <c r="F17" s="82" t="n">
        <v>1</v>
      </c>
      <c r="G17" s="82" t="n">
        <v>0</v>
      </c>
      <c r="H17" s="82" t="n">
        <v>0</v>
      </c>
      <c r="I17" s="82" t="n">
        <v>0</v>
      </c>
      <c r="J17" s="82" t="n">
        <v>184</v>
      </c>
    </row>
    <row r="18">
      <c r="A18" s="82" t="s">
        <v>114</v>
      </c>
      <c r="B18" s="82" t="s">
        <v>234</v>
      </c>
      <c r="C18" s="82" t="n">
        <v>178</v>
      </c>
      <c r="D18" s="82" t="n">
        <v>0</v>
      </c>
      <c r="E18" s="82" t="n">
        <v>0</v>
      </c>
      <c r="F18" s="82" t="n">
        <v>0</v>
      </c>
      <c r="G18" s="82" t="n">
        <v>0</v>
      </c>
      <c r="H18" s="82" t="n">
        <v>0</v>
      </c>
      <c r="I18" s="82" t="n">
        <v>0</v>
      </c>
      <c r="J18" s="82" t="n">
        <v>178</v>
      </c>
    </row>
    <row r="19">
      <c r="A19" s="82" t="s">
        <v>116</v>
      </c>
      <c r="B19" s="82" t="s">
        <v>235</v>
      </c>
      <c r="C19" s="82" t="n">
        <v>0</v>
      </c>
      <c r="D19" s="82" t="n">
        <v>135</v>
      </c>
      <c r="E19" s="82" t="n">
        <v>0</v>
      </c>
      <c r="F19" s="82" t="n">
        <v>0</v>
      </c>
      <c r="G19" s="82" t="n">
        <v>0</v>
      </c>
      <c r="H19" s="82" t="n">
        <v>0</v>
      </c>
      <c r="I19" s="82" t="n">
        <v>0</v>
      </c>
      <c r="J19" s="82" t="n">
        <v>135</v>
      </c>
    </row>
    <row r="20">
      <c r="A20" s="82" t="s">
        <v>118</v>
      </c>
      <c r="B20" s="82" t="s">
        <v>236</v>
      </c>
      <c r="C20" s="82" t="n">
        <v>0</v>
      </c>
      <c r="D20" s="82" t="n">
        <v>90</v>
      </c>
      <c r="E20" s="82" t="n">
        <v>0</v>
      </c>
      <c r="F20" s="82" t="n">
        <v>0</v>
      </c>
      <c r="G20" s="82" t="n">
        <v>24</v>
      </c>
      <c r="H20" s="82" t="n">
        <v>0</v>
      </c>
      <c r="I20" s="82" t="n">
        <v>0</v>
      </c>
      <c r="J20" s="82" t="n">
        <v>114</v>
      </c>
    </row>
    <row r="21">
      <c r="A21" s="82" t="s">
        <v>120</v>
      </c>
      <c r="B21" s="82" t="s">
        <v>101</v>
      </c>
      <c r="C21" s="82" t="n">
        <v>0</v>
      </c>
      <c r="D21" s="82" t="n">
        <v>0</v>
      </c>
      <c r="E21" s="82" t="n">
        <v>0</v>
      </c>
      <c r="F21" s="82" t="n">
        <v>0</v>
      </c>
      <c r="G21" s="82" t="n">
        <v>112</v>
      </c>
      <c r="H21" s="82" t="n">
        <v>0</v>
      </c>
      <c r="I21" s="82" t="n">
        <v>0</v>
      </c>
      <c r="J21" s="82" t="n">
        <v>112</v>
      </c>
    </row>
    <row r="22">
      <c r="A22" s="82" t="s">
        <v>122</v>
      </c>
      <c r="B22" s="82" t="s">
        <v>176</v>
      </c>
      <c r="C22" s="82" t="n">
        <v>0</v>
      </c>
      <c r="D22" s="82" t="n">
        <v>98</v>
      </c>
      <c r="E22" s="82" t="n">
        <v>0</v>
      </c>
      <c r="F22" s="82" t="n">
        <v>0</v>
      </c>
      <c r="G22" s="82" t="n">
        <v>0</v>
      </c>
      <c r="H22" s="82" t="n">
        <v>0</v>
      </c>
      <c r="I22" s="82" t="n">
        <v>0</v>
      </c>
      <c r="J22" s="82" t="n">
        <v>98</v>
      </c>
    </row>
    <row r="23">
      <c r="A23" s="82" t="s">
        <v>124</v>
      </c>
      <c r="B23" s="82" t="s">
        <v>237</v>
      </c>
      <c r="C23" s="82" t="n">
        <v>0</v>
      </c>
      <c r="D23" s="82" t="n">
        <v>84</v>
      </c>
      <c r="E23" s="82" t="n">
        <v>0</v>
      </c>
      <c r="F23" s="82" t="n">
        <v>0</v>
      </c>
      <c r="G23" s="82" t="n">
        <v>0</v>
      </c>
      <c r="H23" s="82" t="n">
        <v>0</v>
      </c>
      <c r="I23" s="82" t="n">
        <v>0</v>
      </c>
      <c r="J23" s="82" t="n">
        <v>84</v>
      </c>
    </row>
    <row r="24">
      <c r="A24" s="82" t="s">
        <v>126</v>
      </c>
      <c r="B24" s="82" t="s">
        <v>238</v>
      </c>
      <c r="C24" s="82" t="n">
        <v>9</v>
      </c>
      <c r="D24" s="82" t="n">
        <v>63</v>
      </c>
      <c r="E24" s="82" t="n">
        <v>0</v>
      </c>
      <c r="F24" s="82" t="n">
        <v>0</v>
      </c>
      <c r="G24" s="82" t="n">
        <v>0</v>
      </c>
      <c r="H24" s="82" t="n">
        <v>0</v>
      </c>
      <c r="I24" s="82" t="n">
        <v>0</v>
      </c>
      <c r="J24" s="82" t="n">
        <v>72</v>
      </c>
    </row>
    <row r="25">
      <c r="A25" s="82" t="s">
        <v>127</v>
      </c>
      <c r="B25" s="82" t="s">
        <v>229</v>
      </c>
      <c r="C25" s="82" t="n">
        <v>0</v>
      </c>
      <c r="D25" s="82" t="n">
        <v>60</v>
      </c>
      <c r="E25" s="82" t="n">
        <v>0</v>
      </c>
      <c r="F25" s="82" t="n">
        <v>0</v>
      </c>
      <c r="G25" s="82" t="n">
        <v>0</v>
      </c>
      <c r="H25" s="82" t="n">
        <v>0</v>
      </c>
      <c r="I25" s="82" t="n">
        <v>0</v>
      </c>
      <c r="J25" s="82" t="n">
        <v>60</v>
      </c>
    </row>
    <row r="26">
      <c r="A26" s="82" t="s">
        <v>129</v>
      </c>
      <c r="B26" s="82" t="s">
        <v>227</v>
      </c>
      <c r="C26" s="82" t="n">
        <v>0</v>
      </c>
      <c r="D26" s="82" t="n">
        <v>1</v>
      </c>
      <c r="E26" s="82" t="n">
        <v>0</v>
      </c>
      <c r="F26" s="82" t="n">
        <v>34</v>
      </c>
      <c r="G26" s="82" t="n">
        <v>0</v>
      </c>
      <c r="H26" s="82" t="n">
        <v>0</v>
      </c>
      <c r="I26" s="82" t="n">
        <v>0</v>
      </c>
      <c r="J26" s="82" t="n">
        <v>35</v>
      </c>
    </row>
    <row r="27">
      <c r="A27" s="82" t="s">
        <v>131</v>
      </c>
      <c r="B27" s="82" t="s">
        <v>239</v>
      </c>
      <c r="C27" s="82" t="n">
        <v>0</v>
      </c>
      <c r="D27" s="82" t="n">
        <v>21</v>
      </c>
      <c r="E27" s="82" t="n">
        <v>0</v>
      </c>
      <c r="F27" s="82" t="n">
        <v>0</v>
      </c>
      <c r="G27" s="82" t="n">
        <v>0</v>
      </c>
      <c r="H27" s="82" t="n">
        <v>0</v>
      </c>
      <c r="I27" s="82" t="n">
        <v>0</v>
      </c>
      <c r="J27" s="82" t="n">
        <v>21</v>
      </c>
    </row>
    <row r="28">
      <c r="A28" s="82" t="s">
        <v>133</v>
      </c>
      <c r="B28" s="82" t="s">
        <v>109</v>
      </c>
      <c r="C28" s="82" t="n">
        <v>0</v>
      </c>
      <c r="D28" s="82" t="n">
        <v>8</v>
      </c>
      <c r="E28" s="82" t="n">
        <v>0</v>
      </c>
      <c r="F28" s="82" t="n">
        <v>0</v>
      </c>
      <c r="G28" s="82" t="n">
        <v>0</v>
      </c>
      <c r="H28" s="82" t="n">
        <v>0</v>
      </c>
      <c r="I28" s="82" t="n">
        <v>0</v>
      </c>
      <c r="J28" s="82" t="n">
        <v>8</v>
      </c>
    </row>
    <row r="29">
      <c r="A29" s="82" t="s">
        <v>135</v>
      </c>
      <c r="B29" s="82" t="s">
        <v>103</v>
      </c>
      <c r="C29" s="82" t="n">
        <v>0</v>
      </c>
      <c r="D29" s="82" t="n">
        <v>0</v>
      </c>
      <c r="E29" s="82" t="n">
        <v>0</v>
      </c>
      <c r="F29" s="82" t="n">
        <v>1</v>
      </c>
      <c r="G29" s="82" t="n">
        <v>0</v>
      </c>
      <c r="H29" s="82" t="n">
        <v>0</v>
      </c>
      <c r="I29" s="82" t="n">
        <v>0</v>
      </c>
      <c r="J29" s="82" t="n">
        <v>1</v>
      </c>
    </row>
    <row r="30">
      <c r="A30" s="82" t="s">
        <v>137</v>
      </c>
      <c r="B30" s="82" t="s">
        <v>240</v>
      </c>
      <c r="C30" s="82" t="n">
        <v>0</v>
      </c>
      <c r="D30" s="82" t="n">
        <v>0</v>
      </c>
      <c r="E30" s="82" t="n">
        <v>0</v>
      </c>
      <c r="F30" s="82" t="n">
        <v>1</v>
      </c>
      <c r="G30" s="82" t="n">
        <v>0</v>
      </c>
      <c r="H30" s="82" t="n">
        <v>0</v>
      </c>
      <c r="I30" s="82" t="n">
        <v>0</v>
      </c>
      <c r="J30" s="82" t="n">
        <v>1</v>
      </c>
    </row>
    <row r="31">
      <c r="A31" s="82" t="s">
        <v>139</v>
      </c>
      <c r="B31" s="82" t="s">
        <v>221</v>
      </c>
      <c r="C31" s="82" t="n">
        <v>0</v>
      </c>
      <c r="D31" s="82" t="n">
        <v>0</v>
      </c>
      <c r="E31" s="82" t="n">
        <v>0</v>
      </c>
      <c r="F31" s="82" t="n">
        <v>1</v>
      </c>
      <c r="G31" s="82" t="n">
        <v>0</v>
      </c>
      <c r="H31" s="82" t="n">
        <v>0</v>
      </c>
      <c r="I31" s="82" t="n">
        <v>0</v>
      </c>
      <c r="J31" s="82" t="n">
        <v>1</v>
      </c>
    </row>
    <row r="32">
      <c r="A32" s="83" t="s">
        <v>32</v>
      </c>
      <c r="B32" s="83" t="s">
        <v>222</v>
      </c>
      <c r="C32" s="83" t="n">
        <v>190</v>
      </c>
      <c r="D32" s="83" t="n">
        <v>3464</v>
      </c>
      <c r="E32" s="83" t="n">
        <v>0</v>
      </c>
      <c r="F32" s="83" t="n">
        <v>47</v>
      </c>
      <c r="G32" s="83" t="n">
        <v>136</v>
      </c>
      <c r="H32" s="83" t="n">
        <v>0</v>
      </c>
      <c r="I32" s="83" t="n">
        <v>0</v>
      </c>
      <c r="J32" s="83" t="n">
        <v>3837</v>
      </c>
    </row>
    <row r="33">
      <c r="A33" s="28" t="s">
        <v>687</v>
      </c>
      <c r="B33" s="28"/>
      <c r="C33" s="28"/>
      <c r="D33" s="28"/>
      <c r="E33" s="28"/>
      <c r="F33" s="28"/>
      <c r="G33" s="28"/>
      <c r="H33" s="28"/>
      <c r="I33" s="28"/>
      <c r="J33" s="28"/>
    </row>
    <row r="34">
      <c r="A34" s="28" t="s">
        <v>688</v>
      </c>
      <c r="B34" s="28"/>
      <c r="C34" s="28"/>
      <c r="D34" s="28"/>
      <c r="E34" s="28"/>
      <c r="F34" s="28"/>
      <c r="G34" s="28"/>
      <c r="H34" s="28"/>
      <c r="I34" s="28"/>
      <c r="J34" s="28"/>
    </row>
    <row r="35">
      <c r="A35" s="28" t="s">
        <v>78</v>
      </c>
      <c r="B35" s="28"/>
      <c r="C35" s="28"/>
      <c r="D35" s="28"/>
      <c r="E35" s="28"/>
      <c r="F35" s="28"/>
      <c r="G35" s="28"/>
      <c r="H35" s="28"/>
      <c r="I35" s="28"/>
      <c r="J35" s="28"/>
    </row>
    <row r="36">
      <c r="A36" s="28" t="s">
        <v>60</v>
      </c>
      <c r="B36" s="28"/>
      <c r="C36" s="28"/>
      <c r="D36" s="28"/>
      <c r="E36" s="28"/>
      <c r="F36" s="28"/>
      <c r="G36" s="28"/>
      <c r="H36" s="28"/>
      <c r="I36" s="28"/>
      <c r="J36" s="28"/>
    </row>
  </sheetData>
  <sheetProtection sheet="1"/>
  <mergeCells count="5">
    <mergeCell ref="B1:E1"/>
    <mergeCell ref="A33:J33"/>
    <mergeCell ref="A34:J34"/>
    <mergeCell ref="A35:J35"/>
    <mergeCell ref="A36:J36"/>
  </mergeCells>
  <hyperlinks>
    <hyperlink ref="A7" r:id="rId1h"/>
  </hyperlinks>
  <pageMargins left="0.7" right="0.7" top="0.75" bottom="0.75" header="0.3" footer="0.3"/>
  <pageSetup paperSize="9" orientation="portrait"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713</v>
      </c>
    </row>
    <row r="6" ht="15.95" customHeight="1">
      <c r="A6" s="16" t="s">
        <v>27</v>
      </c>
    </row>
    <row r="7" ht="15" customHeight="1">
      <c r="A7" s="9" t="s">
        <v>25</v>
      </c>
    </row>
    <row r="9">
      <c r="A9" s="23"/>
      <c r="B9" s="23"/>
      <c r="C9" s="23"/>
      <c r="D9" s="23"/>
      <c r="E9" s="23"/>
      <c r="F9" s="23"/>
      <c r="G9" s="23"/>
      <c r="H9" s="23"/>
      <c r="I9" s="23"/>
      <c r="J9" s="23"/>
    </row>
    <row r="10">
      <c r="A10" s="84" t="s">
        <v>96</v>
      </c>
      <c r="B10" s="84" t="s">
        <v>97</v>
      </c>
      <c r="C10" s="26" t="s">
        <v>676</v>
      </c>
      <c r="D10" s="26" t="s">
        <v>677</v>
      </c>
      <c r="E10" s="26" t="s">
        <v>704</v>
      </c>
      <c r="F10" s="26" t="s">
        <v>705</v>
      </c>
      <c r="G10" s="26" t="s">
        <v>706</v>
      </c>
      <c r="H10" s="26" t="s">
        <v>707</v>
      </c>
      <c r="I10" s="26" t="s">
        <v>686</v>
      </c>
      <c r="J10" s="26" t="s">
        <v>32</v>
      </c>
    </row>
    <row r="11">
      <c r="A11" s="84" t="s">
        <v>100</v>
      </c>
      <c r="B11" s="84" t="s">
        <v>158</v>
      </c>
      <c r="C11" s="84" t="n">
        <v>0</v>
      </c>
      <c r="D11" s="84" t="n">
        <v>239</v>
      </c>
      <c r="E11" s="84" t="n">
        <v>0</v>
      </c>
      <c r="F11" s="84" t="n">
        <v>4</v>
      </c>
      <c r="G11" s="84" t="n">
        <v>0</v>
      </c>
      <c r="H11" s="84" t="n">
        <v>0</v>
      </c>
      <c r="I11" s="84" t="n">
        <v>0</v>
      </c>
      <c r="J11" s="84" t="n">
        <v>243</v>
      </c>
    </row>
    <row r="12">
      <c r="A12" s="84" t="s">
        <v>102</v>
      </c>
      <c r="B12" s="84" t="s">
        <v>142</v>
      </c>
      <c r="C12" s="84" t="n">
        <v>0</v>
      </c>
      <c r="D12" s="84" t="n">
        <v>233</v>
      </c>
      <c r="E12" s="84" t="n">
        <v>0</v>
      </c>
      <c r="F12" s="84" t="n">
        <v>0</v>
      </c>
      <c r="G12" s="84" t="n">
        <v>0</v>
      </c>
      <c r="H12" s="84" t="n">
        <v>0</v>
      </c>
      <c r="I12" s="84" t="n">
        <v>0</v>
      </c>
      <c r="J12" s="84" t="n">
        <v>233</v>
      </c>
    </row>
    <row r="13">
      <c r="A13" s="84" t="s">
        <v>104</v>
      </c>
      <c r="B13" s="84" t="s">
        <v>243</v>
      </c>
      <c r="C13" s="84" t="n">
        <v>0</v>
      </c>
      <c r="D13" s="84" t="n">
        <v>210</v>
      </c>
      <c r="E13" s="84" t="n">
        <v>0</v>
      </c>
      <c r="F13" s="84" t="n">
        <v>0</v>
      </c>
      <c r="G13" s="84" t="n">
        <v>0</v>
      </c>
      <c r="H13" s="84" t="n">
        <v>0</v>
      </c>
      <c r="I13" s="84" t="n">
        <v>0</v>
      </c>
      <c r="J13" s="84" t="n">
        <v>210</v>
      </c>
    </row>
    <row r="14">
      <c r="A14" s="84" t="s">
        <v>106</v>
      </c>
      <c r="B14" s="84" t="s">
        <v>236</v>
      </c>
      <c r="C14" s="84" t="n">
        <v>0</v>
      </c>
      <c r="D14" s="84" t="n">
        <v>136</v>
      </c>
      <c r="E14" s="84" t="n">
        <v>0</v>
      </c>
      <c r="F14" s="84" t="n">
        <v>0</v>
      </c>
      <c r="G14" s="84" t="n">
        <v>0</v>
      </c>
      <c r="H14" s="84" t="n">
        <v>0</v>
      </c>
      <c r="I14" s="84" t="n">
        <v>0</v>
      </c>
      <c r="J14" s="84" t="n">
        <v>136</v>
      </c>
    </row>
    <row r="15">
      <c r="A15" s="84" t="s">
        <v>108</v>
      </c>
      <c r="B15" s="84" t="s">
        <v>244</v>
      </c>
      <c r="C15" s="84" t="n">
        <v>0</v>
      </c>
      <c r="D15" s="84" t="n">
        <v>107</v>
      </c>
      <c r="E15" s="84" t="n">
        <v>0</v>
      </c>
      <c r="F15" s="84" t="n">
        <v>0</v>
      </c>
      <c r="G15" s="84" t="n">
        <v>0</v>
      </c>
      <c r="H15" s="84" t="n">
        <v>0</v>
      </c>
      <c r="I15" s="84" t="n">
        <v>0</v>
      </c>
      <c r="J15" s="84" t="n">
        <v>107</v>
      </c>
    </row>
    <row r="16">
      <c r="A16" s="84" t="s">
        <v>110</v>
      </c>
      <c r="B16" s="84" t="s">
        <v>233</v>
      </c>
      <c r="C16" s="84" t="n">
        <v>0</v>
      </c>
      <c r="D16" s="84" t="n">
        <v>101</v>
      </c>
      <c r="E16" s="84" t="n">
        <v>0</v>
      </c>
      <c r="F16" s="84" t="n">
        <v>0</v>
      </c>
      <c r="G16" s="84" t="n">
        <v>0</v>
      </c>
      <c r="H16" s="84" t="n">
        <v>0</v>
      </c>
      <c r="I16" s="84" t="n">
        <v>0</v>
      </c>
      <c r="J16" s="84" t="n">
        <v>101</v>
      </c>
    </row>
    <row r="17">
      <c r="A17" s="84" t="s">
        <v>112</v>
      </c>
      <c r="B17" s="84" t="s">
        <v>245</v>
      </c>
      <c r="C17" s="84" t="n">
        <v>0</v>
      </c>
      <c r="D17" s="84" t="n">
        <v>70</v>
      </c>
      <c r="E17" s="84" t="n">
        <v>0</v>
      </c>
      <c r="F17" s="84" t="n">
        <v>0</v>
      </c>
      <c r="G17" s="84" t="n">
        <v>0</v>
      </c>
      <c r="H17" s="84" t="n">
        <v>0</v>
      </c>
      <c r="I17" s="84" t="n">
        <v>0</v>
      </c>
      <c r="J17" s="84" t="n">
        <v>70</v>
      </c>
    </row>
    <row r="18">
      <c r="A18" s="84" t="s">
        <v>114</v>
      </c>
      <c r="B18" s="84" t="s">
        <v>246</v>
      </c>
      <c r="C18" s="84" t="n">
        <v>0</v>
      </c>
      <c r="D18" s="84" t="n">
        <v>65</v>
      </c>
      <c r="E18" s="84" t="n">
        <v>0</v>
      </c>
      <c r="F18" s="84" t="n">
        <v>0</v>
      </c>
      <c r="G18" s="84" t="n">
        <v>0</v>
      </c>
      <c r="H18" s="84" t="n">
        <v>0</v>
      </c>
      <c r="I18" s="84" t="n">
        <v>0</v>
      </c>
      <c r="J18" s="84" t="n">
        <v>65</v>
      </c>
    </row>
    <row r="19">
      <c r="A19" s="84" t="s">
        <v>116</v>
      </c>
      <c r="B19" s="84" t="s">
        <v>247</v>
      </c>
      <c r="C19" s="84" t="n">
        <v>0</v>
      </c>
      <c r="D19" s="84" t="n">
        <v>59</v>
      </c>
      <c r="E19" s="84" t="n">
        <v>0</v>
      </c>
      <c r="F19" s="84" t="n">
        <v>0</v>
      </c>
      <c r="G19" s="84" t="n">
        <v>0</v>
      </c>
      <c r="H19" s="84" t="n">
        <v>0</v>
      </c>
      <c r="I19" s="84" t="n">
        <v>0</v>
      </c>
      <c r="J19" s="84" t="n">
        <v>59</v>
      </c>
    </row>
    <row r="20">
      <c r="A20" s="84" t="s">
        <v>118</v>
      </c>
      <c r="B20" s="84" t="s">
        <v>134</v>
      </c>
      <c r="C20" s="84" t="n">
        <v>0</v>
      </c>
      <c r="D20" s="84" t="n">
        <v>36</v>
      </c>
      <c r="E20" s="84" t="n">
        <v>0</v>
      </c>
      <c r="F20" s="84" t="n">
        <v>0</v>
      </c>
      <c r="G20" s="84" t="n">
        <v>0</v>
      </c>
      <c r="H20" s="84" t="n">
        <v>0</v>
      </c>
      <c r="I20" s="84" t="n">
        <v>0</v>
      </c>
      <c r="J20" s="84" t="n">
        <v>36</v>
      </c>
    </row>
    <row r="21">
      <c r="A21" s="84" t="s">
        <v>120</v>
      </c>
      <c r="B21" s="84" t="s">
        <v>237</v>
      </c>
      <c r="C21" s="84" t="n">
        <v>0</v>
      </c>
      <c r="D21" s="84" t="n">
        <v>34</v>
      </c>
      <c r="E21" s="84" t="n">
        <v>0</v>
      </c>
      <c r="F21" s="84" t="n">
        <v>0</v>
      </c>
      <c r="G21" s="84" t="n">
        <v>0</v>
      </c>
      <c r="H21" s="84" t="n">
        <v>0</v>
      </c>
      <c r="I21" s="84" t="n">
        <v>0</v>
      </c>
      <c r="J21" s="84" t="n">
        <v>34</v>
      </c>
    </row>
    <row r="22">
      <c r="A22" s="84" t="s">
        <v>122</v>
      </c>
      <c r="B22" s="84" t="s">
        <v>248</v>
      </c>
      <c r="C22" s="84" t="n">
        <v>0</v>
      </c>
      <c r="D22" s="84" t="n">
        <v>20</v>
      </c>
      <c r="E22" s="84" t="n">
        <v>0</v>
      </c>
      <c r="F22" s="84" t="n">
        <v>0</v>
      </c>
      <c r="G22" s="84" t="n">
        <v>0</v>
      </c>
      <c r="H22" s="84" t="n">
        <v>0</v>
      </c>
      <c r="I22" s="84" t="n">
        <v>0</v>
      </c>
      <c r="J22" s="84" t="n">
        <v>20</v>
      </c>
    </row>
    <row r="23">
      <c r="A23" s="84" t="s">
        <v>124</v>
      </c>
      <c r="B23" s="84" t="s">
        <v>249</v>
      </c>
      <c r="C23" s="84" t="n">
        <v>0</v>
      </c>
      <c r="D23" s="84" t="n">
        <v>20</v>
      </c>
      <c r="E23" s="84" t="n">
        <v>0</v>
      </c>
      <c r="F23" s="84" t="n">
        <v>0</v>
      </c>
      <c r="G23" s="84" t="n">
        <v>0</v>
      </c>
      <c r="H23" s="84" t="n">
        <v>0</v>
      </c>
      <c r="I23" s="84" t="n">
        <v>0</v>
      </c>
      <c r="J23" s="84" t="n">
        <v>20</v>
      </c>
    </row>
    <row r="24">
      <c r="A24" s="84" t="s">
        <v>126</v>
      </c>
      <c r="B24" s="84" t="s">
        <v>250</v>
      </c>
      <c r="C24" s="84" t="n">
        <v>0</v>
      </c>
      <c r="D24" s="84" t="n">
        <v>15</v>
      </c>
      <c r="E24" s="84" t="n">
        <v>0</v>
      </c>
      <c r="F24" s="84" t="n">
        <v>0</v>
      </c>
      <c r="G24" s="84" t="n">
        <v>0</v>
      </c>
      <c r="H24" s="84" t="n">
        <v>0</v>
      </c>
      <c r="I24" s="84" t="n">
        <v>0</v>
      </c>
      <c r="J24" s="84" t="n">
        <v>15</v>
      </c>
    </row>
    <row r="25">
      <c r="A25" s="84" t="s">
        <v>127</v>
      </c>
      <c r="B25" s="84" t="s">
        <v>251</v>
      </c>
      <c r="C25" s="84" t="n">
        <v>0</v>
      </c>
      <c r="D25" s="84" t="n">
        <v>12</v>
      </c>
      <c r="E25" s="84" t="n">
        <v>0</v>
      </c>
      <c r="F25" s="84" t="n">
        <v>0</v>
      </c>
      <c r="G25" s="84" t="n">
        <v>0</v>
      </c>
      <c r="H25" s="84" t="n">
        <v>0</v>
      </c>
      <c r="I25" s="84" t="n">
        <v>0</v>
      </c>
      <c r="J25" s="84" t="n">
        <v>12</v>
      </c>
    </row>
    <row r="26">
      <c r="A26" s="84" t="s">
        <v>129</v>
      </c>
      <c r="B26" s="84" t="s">
        <v>221</v>
      </c>
      <c r="C26" s="84" t="n">
        <v>0</v>
      </c>
      <c r="D26" s="84" t="n">
        <v>7</v>
      </c>
      <c r="E26" s="84" t="n">
        <v>0</v>
      </c>
      <c r="F26" s="84" t="n">
        <v>1</v>
      </c>
      <c r="G26" s="84" t="n">
        <v>0</v>
      </c>
      <c r="H26" s="84" t="n">
        <v>0</v>
      </c>
      <c r="I26" s="84" t="n">
        <v>0</v>
      </c>
      <c r="J26" s="84" t="n">
        <v>8</v>
      </c>
    </row>
    <row r="27">
      <c r="A27" s="85" t="s">
        <v>32</v>
      </c>
      <c r="B27" s="85" t="s">
        <v>222</v>
      </c>
      <c r="C27" s="85" t="n">
        <v>0</v>
      </c>
      <c r="D27" s="85" t="n">
        <v>1364</v>
      </c>
      <c r="E27" s="85" t="n">
        <v>0</v>
      </c>
      <c r="F27" s="85" t="n">
        <v>5</v>
      </c>
      <c r="G27" s="85" t="n">
        <v>0</v>
      </c>
      <c r="H27" s="85" t="n">
        <v>0</v>
      </c>
      <c r="I27" s="85" t="n">
        <v>0</v>
      </c>
      <c r="J27" s="85" t="n">
        <v>1369</v>
      </c>
    </row>
    <row r="28">
      <c r="A28" s="28" t="s">
        <v>687</v>
      </c>
      <c r="B28" s="28"/>
      <c r="C28" s="28"/>
      <c r="D28" s="28"/>
      <c r="E28" s="28"/>
      <c r="F28" s="28"/>
      <c r="G28" s="28"/>
      <c r="H28" s="28"/>
      <c r="I28" s="28"/>
      <c r="J28" s="28"/>
    </row>
    <row r="29">
      <c r="A29" s="28" t="s">
        <v>688</v>
      </c>
      <c r="B29" s="28"/>
      <c r="C29" s="28"/>
      <c r="D29" s="28"/>
      <c r="E29" s="28"/>
      <c r="F29" s="28"/>
      <c r="G29" s="28"/>
      <c r="H29" s="28"/>
      <c r="I29" s="28"/>
      <c r="J29" s="28"/>
    </row>
    <row r="30">
      <c r="A30" s="28" t="s">
        <v>78</v>
      </c>
      <c r="B30" s="28"/>
      <c r="C30" s="28"/>
      <c r="D30" s="28"/>
      <c r="E30" s="28"/>
      <c r="F30" s="28"/>
      <c r="G30" s="28"/>
      <c r="H30" s="28"/>
      <c r="I30" s="28"/>
      <c r="J30" s="28"/>
    </row>
    <row r="31">
      <c r="A31" s="28" t="s">
        <v>60</v>
      </c>
      <c r="B31" s="28"/>
      <c r="C31" s="28"/>
      <c r="D31" s="28"/>
      <c r="E31" s="28"/>
      <c r="F31" s="28"/>
      <c r="G31" s="28"/>
      <c r="H31" s="28"/>
      <c r="I31" s="28"/>
      <c r="J31" s="28"/>
    </row>
  </sheetData>
  <sheetProtection sheet="1"/>
  <mergeCells count="5">
    <mergeCell ref="B1:E1"/>
    <mergeCell ref="A28:J28"/>
    <mergeCell ref="A29:J29"/>
    <mergeCell ref="A30:J30"/>
    <mergeCell ref="A31:J31"/>
  </mergeCells>
  <hyperlinks>
    <hyperlink ref="A7" r:id="rId1h"/>
  </hyperlinks>
  <pageMargins left="0.7" right="0.7" top="0.75" bottom="0.75" header="0.3" footer="0.3"/>
  <pageSetup paperSize="9" orientation="portrait"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715</v>
      </c>
    </row>
    <row r="6" ht="15.95" customHeight="1">
      <c r="A6" s="16" t="s">
        <v>27</v>
      </c>
    </row>
    <row r="7" ht="15" customHeight="1">
      <c r="A7" s="9" t="s">
        <v>25</v>
      </c>
    </row>
    <row r="9">
      <c r="A9" s="23"/>
      <c r="B9" s="23"/>
      <c r="C9" s="23"/>
      <c r="D9" s="23"/>
      <c r="E9" s="23"/>
      <c r="F9" s="23"/>
      <c r="G9" s="23"/>
      <c r="H9" s="23"/>
      <c r="I9" s="23"/>
      <c r="J9" s="23"/>
    </row>
    <row r="10">
      <c r="A10" s="86" t="s">
        <v>96</v>
      </c>
      <c r="B10" s="86" t="s">
        <v>97</v>
      </c>
      <c r="C10" s="26" t="s">
        <v>676</v>
      </c>
      <c r="D10" s="26" t="s">
        <v>677</v>
      </c>
      <c r="E10" s="26" t="s">
        <v>704</v>
      </c>
      <c r="F10" s="26" t="s">
        <v>705</v>
      </c>
      <c r="G10" s="26" t="s">
        <v>706</v>
      </c>
      <c r="H10" s="26" t="s">
        <v>707</v>
      </c>
      <c r="I10" s="26" t="s">
        <v>686</v>
      </c>
      <c r="J10" s="26" t="s">
        <v>32</v>
      </c>
    </row>
    <row r="11">
      <c r="A11" s="86" t="s">
        <v>100</v>
      </c>
      <c r="B11" s="86" t="s">
        <v>158</v>
      </c>
      <c r="C11" s="86" t="n">
        <v>0</v>
      </c>
      <c r="D11" s="86" t="n">
        <v>25</v>
      </c>
      <c r="E11" s="86" t="n">
        <v>0</v>
      </c>
      <c r="F11" s="86" t="n">
        <v>11</v>
      </c>
      <c r="G11" s="86" t="n">
        <v>0</v>
      </c>
      <c r="H11" s="86" t="n">
        <v>0</v>
      </c>
      <c r="I11" s="86" t="n">
        <v>0</v>
      </c>
      <c r="J11" s="86" t="n">
        <v>36</v>
      </c>
    </row>
    <row r="12">
      <c r="A12" s="86" t="s">
        <v>102</v>
      </c>
      <c r="B12" s="86" t="s">
        <v>257</v>
      </c>
      <c r="C12" s="86" t="n">
        <v>0</v>
      </c>
      <c r="D12" s="86" t="n">
        <v>0</v>
      </c>
      <c r="E12" s="86" t="n">
        <v>0</v>
      </c>
      <c r="F12" s="86" t="n">
        <v>26</v>
      </c>
      <c r="G12" s="86" t="n">
        <v>0</v>
      </c>
      <c r="H12" s="86" t="n">
        <v>0</v>
      </c>
      <c r="I12" s="86" t="n">
        <v>0</v>
      </c>
      <c r="J12" s="86" t="n">
        <v>26</v>
      </c>
    </row>
    <row r="13">
      <c r="A13" s="86" t="s">
        <v>104</v>
      </c>
      <c r="B13" s="86" t="s">
        <v>258</v>
      </c>
      <c r="C13" s="86" t="n">
        <v>0</v>
      </c>
      <c r="D13" s="86" t="n">
        <v>8</v>
      </c>
      <c r="E13" s="86" t="n">
        <v>0</v>
      </c>
      <c r="F13" s="86" t="n">
        <v>11</v>
      </c>
      <c r="G13" s="86" t="n">
        <v>0</v>
      </c>
      <c r="H13" s="86" t="n">
        <v>0</v>
      </c>
      <c r="I13" s="86" t="n">
        <v>0</v>
      </c>
      <c r="J13" s="86" t="n">
        <v>19</v>
      </c>
    </row>
    <row r="14">
      <c r="A14" s="86" t="s">
        <v>106</v>
      </c>
      <c r="B14" s="86" t="s">
        <v>233</v>
      </c>
      <c r="C14" s="86" t="n">
        <v>0</v>
      </c>
      <c r="D14" s="86" t="n">
        <v>18</v>
      </c>
      <c r="E14" s="86" t="n">
        <v>0</v>
      </c>
      <c r="F14" s="86" t="n">
        <v>0</v>
      </c>
      <c r="G14" s="86" t="n">
        <v>0</v>
      </c>
      <c r="H14" s="86" t="n">
        <v>0</v>
      </c>
      <c r="I14" s="86" t="n">
        <v>0</v>
      </c>
      <c r="J14" s="86" t="n">
        <v>18</v>
      </c>
    </row>
    <row r="15">
      <c r="A15" s="86" t="s">
        <v>108</v>
      </c>
      <c r="B15" s="86" t="s">
        <v>244</v>
      </c>
      <c r="C15" s="86" t="n">
        <v>0</v>
      </c>
      <c r="D15" s="86" t="n">
        <v>18</v>
      </c>
      <c r="E15" s="86" t="n">
        <v>0</v>
      </c>
      <c r="F15" s="86" t="n">
        <v>0</v>
      </c>
      <c r="G15" s="86" t="n">
        <v>0</v>
      </c>
      <c r="H15" s="86" t="n">
        <v>0</v>
      </c>
      <c r="I15" s="86" t="n">
        <v>0</v>
      </c>
      <c r="J15" s="86" t="n">
        <v>18</v>
      </c>
    </row>
    <row r="16">
      <c r="A16" s="86" t="s">
        <v>110</v>
      </c>
      <c r="B16" s="86" t="s">
        <v>259</v>
      </c>
      <c r="C16" s="86" t="n">
        <v>0</v>
      </c>
      <c r="D16" s="86" t="n">
        <v>2</v>
      </c>
      <c r="E16" s="86" t="n">
        <v>0</v>
      </c>
      <c r="F16" s="86" t="n">
        <v>12</v>
      </c>
      <c r="G16" s="86" t="n">
        <v>0</v>
      </c>
      <c r="H16" s="86" t="n">
        <v>0</v>
      </c>
      <c r="I16" s="86" t="n">
        <v>0</v>
      </c>
      <c r="J16" s="86" t="n">
        <v>14</v>
      </c>
    </row>
    <row r="17">
      <c r="A17" s="86" t="s">
        <v>112</v>
      </c>
      <c r="B17" s="86" t="s">
        <v>182</v>
      </c>
      <c r="C17" s="86" t="n">
        <v>0</v>
      </c>
      <c r="D17" s="86" t="n">
        <v>13</v>
      </c>
      <c r="E17" s="86" t="n">
        <v>0</v>
      </c>
      <c r="F17" s="86" t="n">
        <v>0</v>
      </c>
      <c r="G17" s="86" t="n">
        <v>0</v>
      </c>
      <c r="H17" s="86" t="n">
        <v>0</v>
      </c>
      <c r="I17" s="86" t="n">
        <v>0</v>
      </c>
      <c r="J17" s="86" t="n">
        <v>13</v>
      </c>
    </row>
    <row r="18">
      <c r="A18" s="86" t="s">
        <v>114</v>
      </c>
      <c r="B18" s="86" t="s">
        <v>134</v>
      </c>
      <c r="C18" s="86" t="n">
        <v>11</v>
      </c>
      <c r="D18" s="86" t="n">
        <v>1</v>
      </c>
      <c r="E18" s="86" t="n">
        <v>0</v>
      </c>
      <c r="F18" s="86" t="n">
        <v>0</v>
      </c>
      <c r="G18" s="86" t="n">
        <v>0</v>
      </c>
      <c r="H18" s="86" t="n">
        <v>0</v>
      </c>
      <c r="I18" s="86" t="n">
        <v>0</v>
      </c>
      <c r="J18" s="86" t="n">
        <v>12</v>
      </c>
    </row>
    <row r="19">
      <c r="A19" s="86" t="s">
        <v>116</v>
      </c>
      <c r="B19" s="86" t="s">
        <v>260</v>
      </c>
      <c r="C19" s="86" t="n">
        <v>0</v>
      </c>
      <c r="D19" s="86" t="n">
        <v>10</v>
      </c>
      <c r="E19" s="86" t="n">
        <v>0</v>
      </c>
      <c r="F19" s="86" t="n">
        <v>0</v>
      </c>
      <c r="G19" s="86" t="n">
        <v>0</v>
      </c>
      <c r="H19" s="86" t="n">
        <v>0</v>
      </c>
      <c r="I19" s="86" t="n">
        <v>0</v>
      </c>
      <c r="J19" s="86" t="n">
        <v>10</v>
      </c>
    </row>
    <row r="20">
      <c r="A20" s="86" t="s">
        <v>118</v>
      </c>
      <c r="B20" s="86" t="s">
        <v>261</v>
      </c>
      <c r="C20" s="86" t="n">
        <v>0</v>
      </c>
      <c r="D20" s="86" t="n">
        <v>0</v>
      </c>
      <c r="E20" s="86" t="n">
        <v>0</v>
      </c>
      <c r="F20" s="86" t="n">
        <v>8</v>
      </c>
      <c r="G20" s="86" t="n">
        <v>0</v>
      </c>
      <c r="H20" s="86" t="n">
        <v>0</v>
      </c>
      <c r="I20" s="86" t="n">
        <v>0</v>
      </c>
      <c r="J20" s="86" t="n">
        <v>8</v>
      </c>
    </row>
    <row r="21">
      <c r="A21" s="86" t="s">
        <v>120</v>
      </c>
      <c r="B21" s="86" t="s">
        <v>103</v>
      </c>
      <c r="C21" s="86" t="n">
        <v>0</v>
      </c>
      <c r="D21" s="86" t="n">
        <v>0</v>
      </c>
      <c r="E21" s="86" t="n">
        <v>0</v>
      </c>
      <c r="F21" s="86" t="n">
        <v>5</v>
      </c>
      <c r="G21" s="86" t="n">
        <v>0</v>
      </c>
      <c r="H21" s="86" t="n">
        <v>0</v>
      </c>
      <c r="I21" s="86" t="n">
        <v>0</v>
      </c>
      <c r="J21" s="86" t="n">
        <v>5</v>
      </c>
    </row>
    <row r="22">
      <c r="A22" s="86" t="s">
        <v>122</v>
      </c>
      <c r="B22" s="86" t="s">
        <v>262</v>
      </c>
      <c r="C22" s="86" t="n">
        <v>0</v>
      </c>
      <c r="D22" s="86" t="n">
        <v>5</v>
      </c>
      <c r="E22" s="86" t="n">
        <v>0</v>
      </c>
      <c r="F22" s="86" t="n">
        <v>0</v>
      </c>
      <c r="G22" s="86" t="n">
        <v>0</v>
      </c>
      <c r="H22" s="86" t="n">
        <v>0</v>
      </c>
      <c r="I22" s="86" t="n">
        <v>0</v>
      </c>
      <c r="J22" s="86" t="n">
        <v>5</v>
      </c>
    </row>
    <row r="23">
      <c r="A23" s="86" t="s">
        <v>124</v>
      </c>
      <c r="B23" s="86" t="s">
        <v>251</v>
      </c>
      <c r="C23" s="86" t="n">
        <v>0</v>
      </c>
      <c r="D23" s="86" t="n">
        <v>5</v>
      </c>
      <c r="E23" s="86" t="n">
        <v>0</v>
      </c>
      <c r="F23" s="86" t="n">
        <v>0</v>
      </c>
      <c r="G23" s="86" t="n">
        <v>0</v>
      </c>
      <c r="H23" s="86" t="n">
        <v>0</v>
      </c>
      <c r="I23" s="86" t="n">
        <v>0</v>
      </c>
      <c r="J23" s="86" t="n">
        <v>5</v>
      </c>
    </row>
    <row r="24">
      <c r="A24" s="86" t="s">
        <v>126</v>
      </c>
      <c r="B24" s="86" t="s">
        <v>263</v>
      </c>
      <c r="C24" s="86" t="n">
        <v>0</v>
      </c>
      <c r="D24" s="86" t="n">
        <v>3</v>
      </c>
      <c r="E24" s="86" t="n">
        <v>0</v>
      </c>
      <c r="F24" s="86" t="n">
        <v>0</v>
      </c>
      <c r="G24" s="86" t="n">
        <v>0</v>
      </c>
      <c r="H24" s="86" t="n">
        <v>0</v>
      </c>
      <c r="I24" s="86" t="n">
        <v>0</v>
      </c>
      <c r="J24" s="86" t="n">
        <v>3</v>
      </c>
    </row>
    <row r="25">
      <c r="A25" s="86" t="s">
        <v>127</v>
      </c>
      <c r="B25" s="86" t="s">
        <v>146</v>
      </c>
      <c r="C25" s="86" t="n">
        <v>0</v>
      </c>
      <c r="D25" s="86" t="n">
        <v>2</v>
      </c>
      <c r="E25" s="86" t="n">
        <v>0</v>
      </c>
      <c r="F25" s="86" t="n">
        <v>0</v>
      </c>
      <c r="G25" s="86" t="n">
        <v>0</v>
      </c>
      <c r="H25" s="86" t="n">
        <v>0</v>
      </c>
      <c r="I25" s="86" t="n">
        <v>0</v>
      </c>
      <c r="J25" s="86" t="n">
        <v>2</v>
      </c>
    </row>
    <row r="26">
      <c r="A26" s="86" t="s">
        <v>129</v>
      </c>
      <c r="B26" s="86" t="s">
        <v>716</v>
      </c>
      <c r="C26" s="86" t="n">
        <v>0</v>
      </c>
      <c r="D26" s="86" t="n">
        <v>0</v>
      </c>
      <c r="E26" s="86" t="n">
        <v>0</v>
      </c>
      <c r="F26" s="86" t="n">
        <v>1</v>
      </c>
      <c r="G26" s="86" t="n">
        <v>0</v>
      </c>
      <c r="H26" s="86" t="n">
        <v>0</v>
      </c>
      <c r="I26" s="86" t="n">
        <v>0</v>
      </c>
      <c r="J26" s="86" t="n">
        <v>1</v>
      </c>
    </row>
    <row r="27">
      <c r="A27" s="86" t="s">
        <v>131</v>
      </c>
      <c r="B27" s="86" t="s">
        <v>264</v>
      </c>
      <c r="C27" s="86" t="n">
        <v>0</v>
      </c>
      <c r="D27" s="86" t="n">
        <v>1</v>
      </c>
      <c r="E27" s="86" t="n">
        <v>0</v>
      </c>
      <c r="F27" s="86" t="n">
        <v>0</v>
      </c>
      <c r="G27" s="86" t="n">
        <v>0</v>
      </c>
      <c r="H27" s="86" t="n">
        <v>0</v>
      </c>
      <c r="I27" s="86" t="n">
        <v>0</v>
      </c>
      <c r="J27" s="86" t="n">
        <v>1</v>
      </c>
    </row>
    <row r="28">
      <c r="A28" s="87" t="s">
        <v>32</v>
      </c>
      <c r="B28" s="87" t="s">
        <v>222</v>
      </c>
      <c r="C28" s="87" t="n">
        <v>11</v>
      </c>
      <c r="D28" s="87" t="n">
        <v>111</v>
      </c>
      <c r="E28" s="87" t="n">
        <v>0</v>
      </c>
      <c r="F28" s="87" t="n">
        <v>74</v>
      </c>
      <c r="G28" s="87" t="n">
        <v>0</v>
      </c>
      <c r="H28" s="87" t="n">
        <v>0</v>
      </c>
      <c r="I28" s="87" t="n">
        <v>0</v>
      </c>
      <c r="J28" s="87" t="n">
        <v>196</v>
      </c>
    </row>
    <row r="29">
      <c r="A29" s="28" t="s">
        <v>687</v>
      </c>
      <c r="B29" s="28"/>
      <c r="C29" s="28"/>
      <c r="D29" s="28"/>
      <c r="E29" s="28"/>
      <c r="F29" s="28"/>
      <c r="G29" s="28"/>
      <c r="H29" s="28"/>
      <c r="I29" s="28"/>
      <c r="J29" s="28"/>
    </row>
    <row r="30">
      <c r="A30" s="28" t="s">
        <v>688</v>
      </c>
      <c r="B30" s="28"/>
      <c r="C30" s="28"/>
      <c r="D30" s="28"/>
      <c r="E30" s="28"/>
      <c r="F30" s="28"/>
      <c r="G30" s="28"/>
      <c r="H30" s="28"/>
      <c r="I30" s="28"/>
      <c r="J30" s="28"/>
    </row>
    <row r="31">
      <c r="A31" s="28" t="s">
        <v>78</v>
      </c>
      <c r="B31" s="28"/>
      <c r="C31" s="28"/>
      <c r="D31" s="28"/>
      <c r="E31" s="28"/>
      <c r="F31" s="28"/>
      <c r="G31" s="28"/>
      <c r="H31" s="28"/>
      <c r="I31" s="28"/>
      <c r="J31" s="28"/>
    </row>
    <row r="32">
      <c r="A32" s="28" t="s">
        <v>60</v>
      </c>
      <c r="B32" s="28"/>
      <c r="C32" s="28"/>
      <c r="D32" s="28"/>
      <c r="E32" s="28"/>
      <c r="F32" s="28"/>
      <c r="G32" s="28"/>
      <c r="H32" s="28"/>
      <c r="I32" s="28"/>
      <c r="J32" s="28"/>
    </row>
  </sheetData>
  <sheetProtection sheet="1"/>
  <mergeCells count="5">
    <mergeCell ref="B1:E1"/>
    <mergeCell ref="A29:J29"/>
    <mergeCell ref="A30:J30"/>
    <mergeCell ref="A31:J31"/>
    <mergeCell ref="A32:J32"/>
  </mergeCells>
  <hyperlinks>
    <hyperlink ref="A7" r:id="rId1h"/>
  </hyperlinks>
  <pageMargins left="0.7" right="0.7" top="0.75" bottom="0.75" header="0.3" footer="0.3"/>
  <pageSetup paperSize="9" orientation="portrait"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718</v>
      </c>
    </row>
    <row r="6" ht="15.95" customHeight="1">
      <c r="A6" s="16" t="s">
        <v>27</v>
      </c>
    </row>
    <row r="7" ht="15" customHeight="1">
      <c r="A7" s="9" t="s">
        <v>25</v>
      </c>
    </row>
    <row r="9">
      <c r="A9" s="23"/>
      <c r="B9" s="23"/>
      <c r="C9" s="23"/>
      <c r="D9" s="23"/>
      <c r="E9" s="23"/>
      <c r="F9" s="23"/>
      <c r="G9" s="23"/>
      <c r="H9" s="23"/>
      <c r="I9" s="23"/>
      <c r="J9" s="23"/>
    </row>
    <row r="10">
      <c r="A10" s="88" t="s">
        <v>96</v>
      </c>
      <c r="B10" s="88" t="s">
        <v>97</v>
      </c>
      <c r="C10" s="26" t="s">
        <v>676</v>
      </c>
      <c r="D10" s="26" t="s">
        <v>677</v>
      </c>
      <c r="E10" s="26" t="s">
        <v>704</v>
      </c>
      <c r="F10" s="26" t="s">
        <v>705</v>
      </c>
      <c r="G10" s="26" t="s">
        <v>706</v>
      </c>
      <c r="H10" s="26" t="s">
        <v>707</v>
      </c>
      <c r="I10" s="26" t="s">
        <v>686</v>
      </c>
      <c r="J10" s="26" t="s">
        <v>32</v>
      </c>
    </row>
    <row r="11">
      <c r="A11" s="88" t="s">
        <v>100</v>
      </c>
      <c r="B11" s="88" t="s">
        <v>156</v>
      </c>
      <c r="C11" s="88" t="n">
        <v>1428</v>
      </c>
      <c r="D11" s="88" t="n">
        <v>0</v>
      </c>
      <c r="E11" s="88" t="n">
        <v>0</v>
      </c>
      <c r="F11" s="88" t="n">
        <v>0</v>
      </c>
      <c r="G11" s="88" t="n">
        <v>0</v>
      </c>
      <c r="H11" s="88" t="n">
        <v>0</v>
      </c>
      <c r="I11" s="88" t="n">
        <v>0</v>
      </c>
      <c r="J11" s="88" t="n">
        <v>1428</v>
      </c>
    </row>
    <row r="12">
      <c r="A12" s="88" t="s">
        <v>102</v>
      </c>
      <c r="B12" s="88" t="s">
        <v>267</v>
      </c>
      <c r="C12" s="88" t="n">
        <v>1163</v>
      </c>
      <c r="D12" s="88" t="n">
        <v>0</v>
      </c>
      <c r="E12" s="88" t="n">
        <v>0</v>
      </c>
      <c r="F12" s="88" t="n">
        <v>0</v>
      </c>
      <c r="G12" s="88" t="n">
        <v>0</v>
      </c>
      <c r="H12" s="88" t="n">
        <v>0</v>
      </c>
      <c r="I12" s="88" t="n">
        <v>0</v>
      </c>
      <c r="J12" s="88" t="n">
        <v>1163</v>
      </c>
    </row>
    <row r="13">
      <c r="A13" s="88" t="s">
        <v>104</v>
      </c>
      <c r="B13" s="88" t="s">
        <v>268</v>
      </c>
      <c r="C13" s="88" t="n">
        <v>599</v>
      </c>
      <c r="D13" s="88" t="n">
        <v>0</v>
      </c>
      <c r="E13" s="88" t="n">
        <v>0</v>
      </c>
      <c r="F13" s="88" t="n">
        <v>0</v>
      </c>
      <c r="G13" s="88" t="n">
        <v>0</v>
      </c>
      <c r="H13" s="88" t="n">
        <v>0</v>
      </c>
      <c r="I13" s="88" t="n">
        <v>0</v>
      </c>
      <c r="J13" s="88" t="n">
        <v>599</v>
      </c>
    </row>
    <row r="14">
      <c r="A14" s="88" t="s">
        <v>106</v>
      </c>
      <c r="B14" s="88" t="s">
        <v>269</v>
      </c>
      <c r="C14" s="88" t="n">
        <v>356</v>
      </c>
      <c r="D14" s="88" t="n">
        <v>0</v>
      </c>
      <c r="E14" s="88" t="n">
        <v>0</v>
      </c>
      <c r="F14" s="88" t="n">
        <v>0</v>
      </c>
      <c r="G14" s="88" t="n">
        <v>0</v>
      </c>
      <c r="H14" s="88" t="n">
        <v>0</v>
      </c>
      <c r="I14" s="88" t="n">
        <v>0</v>
      </c>
      <c r="J14" s="88" t="n">
        <v>356</v>
      </c>
    </row>
    <row r="15">
      <c r="A15" s="88" t="s">
        <v>108</v>
      </c>
      <c r="B15" s="88" t="s">
        <v>270</v>
      </c>
      <c r="C15" s="88" t="n">
        <v>281</v>
      </c>
      <c r="D15" s="88" t="n">
        <v>0</v>
      </c>
      <c r="E15" s="88" t="n">
        <v>0</v>
      </c>
      <c r="F15" s="88" t="n">
        <v>0</v>
      </c>
      <c r="G15" s="88" t="n">
        <v>0</v>
      </c>
      <c r="H15" s="88" t="n">
        <v>0</v>
      </c>
      <c r="I15" s="88" t="n">
        <v>0</v>
      </c>
      <c r="J15" s="88" t="n">
        <v>281</v>
      </c>
    </row>
    <row r="16">
      <c r="A16" s="88" t="s">
        <v>110</v>
      </c>
      <c r="B16" s="88" t="s">
        <v>136</v>
      </c>
      <c r="C16" s="88" t="n">
        <v>243</v>
      </c>
      <c r="D16" s="88" t="n">
        <v>0</v>
      </c>
      <c r="E16" s="88" t="n">
        <v>0</v>
      </c>
      <c r="F16" s="88" t="n">
        <v>0</v>
      </c>
      <c r="G16" s="88" t="n">
        <v>0</v>
      </c>
      <c r="H16" s="88" t="n">
        <v>0</v>
      </c>
      <c r="I16" s="88" t="n">
        <v>0</v>
      </c>
      <c r="J16" s="88" t="n">
        <v>243</v>
      </c>
    </row>
    <row r="17">
      <c r="A17" s="88" t="s">
        <v>112</v>
      </c>
      <c r="B17" s="88" t="s">
        <v>271</v>
      </c>
      <c r="C17" s="88" t="n">
        <v>140</v>
      </c>
      <c r="D17" s="88" t="n">
        <v>0</v>
      </c>
      <c r="E17" s="88" t="n">
        <v>0</v>
      </c>
      <c r="F17" s="88" t="n">
        <v>0</v>
      </c>
      <c r="G17" s="88" t="n">
        <v>0</v>
      </c>
      <c r="H17" s="88" t="n">
        <v>0</v>
      </c>
      <c r="I17" s="88" t="n">
        <v>0</v>
      </c>
      <c r="J17" s="88" t="n">
        <v>140</v>
      </c>
    </row>
    <row r="18">
      <c r="A18" s="88" t="s">
        <v>114</v>
      </c>
      <c r="B18" s="88" t="s">
        <v>144</v>
      </c>
      <c r="C18" s="88" t="n">
        <v>123</v>
      </c>
      <c r="D18" s="88" t="n">
        <v>0</v>
      </c>
      <c r="E18" s="88" t="n">
        <v>0</v>
      </c>
      <c r="F18" s="88" t="n">
        <v>0</v>
      </c>
      <c r="G18" s="88" t="n">
        <v>0</v>
      </c>
      <c r="H18" s="88" t="n">
        <v>0</v>
      </c>
      <c r="I18" s="88" t="n">
        <v>0</v>
      </c>
      <c r="J18" s="88" t="n">
        <v>123</v>
      </c>
    </row>
    <row r="19">
      <c r="A19" s="88" t="s">
        <v>116</v>
      </c>
      <c r="B19" s="88" t="s">
        <v>272</v>
      </c>
      <c r="C19" s="88" t="n">
        <v>112</v>
      </c>
      <c r="D19" s="88" t="n">
        <v>0</v>
      </c>
      <c r="E19" s="88" t="n">
        <v>0</v>
      </c>
      <c r="F19" s="88" t="n">
        <v>0</v>
      </c>
      <c r="G19" s="88" t="n">
        <v>0</v>
      </c>
      <c r="H19" s="88" t="n">
        <v>0</v>
      </c>
      <c r="I19" s="88" t="n">
        <v>0</v>
      </c>
      <c r="J19" s="88" t="n">
        <v>112</v>
      </c>
    </row>
    <row r="20">
      <c r="A20" s="88" t="s">
        <v>118</v>
      </c>
      <c r="B20" s="88" t="s">
        <v>273</v>
      </c>
      <c r="C20" s="88" t="n">
        <v>89</v>
      </c>
      <c r="D20" s="88" t="n">
        <v>0</v>
      </c>
      <c r="E20" s="88" t="n">
        <v>0</v>
      </c>
      <c r="F20" s="88" t="n">
        <v>0</v>
      </c>
      <c r="G20" s="88" t="n">
        <v>0</v>
      </c>
      <c r="H20" s="88" t="n">
        <v>0</v>
      </c>
      <c r="I20" s="88" t="n">
        <v>0</v>
      </c>
      <c r="J20" s="88" t="n">
        <v>89</v>
      </c>
    </row>
    <row r="21">
      <c r="A21" s="88" t="s">
        <v>120</v>
      </c>
      <c r="B21" s="88" t="s">
        <v>274</v>
      </c>
      <c r="C21" s="88" t="n">
        <v>78</v>
      </c>
      <c r="D21" s="88" t="n">
        <v>0</v>
      </c>
      <c r="E21" s="88" t="n">
        <v>0</v>
      </c>
      <c r="F21" s="88" t="n">
        <v>0</v>
      </c>
      <c r="G21" s="88" t="n">
        <v>0</v>
      </c>
      <c r="H21" s="88" t="n">
        <v>0</v>
      </c>
      <c r="I21" s="88" t="n">
        <v>0</v>
      </c>
      <c r="J21" s="88" t="n">
        <v>78</v>
      </c>
    </row>
    <row r="22">
      <c r="A22" s="88" t="s">
        <v>122</v>
      </c>
      <c r="B22" s="88" t="s">
        <v>275</v>
      </c>
      <c r="C22" s="88" t="n">
        <v>68</v>
      </c>
      <c r="D22" s="88" t="n">
        <v>0</v>
      </c>
      <c r="E22" s="88" t="n">
        <v>0</v>
      </c>
      <c r="F22" s="88" t="n">
        <v>0</v>
      </c>
      <c r="G22" s="88" t="n">
        <v>0</v>
      </c>
      <c r="H22" s="88" t="n">
        <v>0</v>
      </c>
      <c r="I22" s="88" t="n">
        <v>0</v>
      </c>
      <c r="J22" s="88" t="n">
        <v>68</v>
      </c>
    </row>
    <row r="23">
      <c r="A23" s="88" t="s">
        <v>124</v>
      </c>
      <c r="B23" s="88" t="s">
        <v>276</v>
      </c>
      <c r="C23" s="88" t="n">
        <v>64</v>
      </c>
      <c r="D23" s="88" t="n">
        <v>0</v>
      </c>
      <c r="E23" s="88" t="n">
        <v>0</v>
      </c>
      <c r="F23" s="88" t="n">
        <v>0</v>
      </c>
      <c r="G23" s="88" t="n">
        <v>0</v>
      </c>
      <c r="H23" s="88" t="n">
        <v>0</v>
      </c>
      <c r="I23" s="88" t="n">
        <v>0</v>
      </c>
      <c r="J23" s="88" t="n">
        <v>64</v>
      </c>
    </row>
    <row r="24">
      <c r="A24" s="88" t="s">
        <v>126</v>
      </c>
      <c r="B24" s="88" t="s">
        <v>277</v>
      </c>
      <c r="C24" s="88" t="n">
        <v>60</v>
      </c>
      <c r="D24" s="88" t="n">
        <v>0</v>
      </c>
      <c r="E24" s="88" t="n">
        <v>0</v>
      </c>
      <c r="F24" s="88" t="n">
        <v>0</v>
      </c>
      <c r="G24" s="88" t="n">
        <v>0</v>
      </c>
      <c r="H24" s="88" t="n">
        <v>0</v>
      </c>
      <c r="I24" s="88" t="n">
        <v>0</v>
      </c>
      <c r="J24" s="88" t="n">
        <v>60</v>
      </c>
    </row>
    <row r="25">
      <c r="A25" s="88" t="s">
        <v>127</v>
      </c>
      <c r="B25" s="88" t="s">
        <v>278</v>
      </c>
      <c r="C25" s="88" t="n">
        <v>0</v>
      </c>
      <c r="D25" s="88" t="n">
        <v>0</v>
      </c>
      <c r="E25" s="88" t="n">
        <v>0</v>
      </c>
      <c r="F25" s="88" t="n">
        <v>56</v>
      </c>
      <c r="G25" s="88" t="n">
        <v>0</v>
      </c>
      <c r="H25" s="88" t="n">
        <v>0</v>
      </c>
      <c r="I25" s="88" t="n">
        <v>0</v>
      </c>
      <c r="J25" s="88" t="n">
        <v>56</v>
      </c>
    </row>
    <row r="26">
      <c r="A26" s="88" t="s">
        <v>129</v>
      </c>
      <c r="B26" s="88" t="s">
        <v>280</v>
      </c>
      <c r="C26" s="88" t="n">
        <v>50</v>
      </c>
      <c r="D26" s="88" t="n">
        <v>0</v>
      </c>
      <c r="E26" s="88" t="n">
        <v>0</v>
      </c>
      <c r="F26" s="88" t="n">
        <v>0</v>
      </c>
      <c r="G26" s="88" t="n">
        <v>0</v>
      </c>
      <c r="H26" s="88" t="n">
        <v>0</v>
      </c>
      <c r="I26" s="88" t="n">
        <v>0</v>
      </c>
      <c r="J26" s="88" t="n">
        <v>50</v>
      </c>
    </row>
    <row r="27">
      <c r="A27" s="88" t="s">
        <v>131</v>
      </c>
      <c r="B27" s="88" t="s">
        <v>279</v>
      </c>
      <c r="C27" s="88" t="n">
        <v>50</v>
      </c>
      <c r="D27" s="88" t="n">
        <v>0</v>
      </c>
      <c r="E27" s="88" t="n">
        <v>0</v>
      </c>
      <c r="F27" s="88" t="n">
        <v>0</v>
      </c>
      <c r="G27" s="88" t="n">
        <v>0</v>
      </c>
      <c r="H27" s="88" t="n">
        <v>0</v>
      </c>
      <c r="I27" s="88" t="n">
        <v>0</v>
      </c>
      <c r="J27" s="88" t="n">
        <v>50</v>
      </c>
    </row>
    <row r="28">
      <c r="A28" s="88" t="s">
        <v>133</v>
      </c>
      <c r="B28" s="88" t="s">
        <v>281</v>
      </c>
      <c r="C28" s="88" t="n">
        <v>42</v>
      </c>
      <c r="D28" s="88" t="n">
        <v>0</v>
      </c>
      <c r="E28" s="88" t="n">
        <v>0</v>
      </c>
      <c r="F28" s="88" t="n">
        <v>0</v>
      </c>
      <c r="G28" s="88" t="n">
        <v>0</v>
      </c>
      <c r="H28" s="88" t="n">
        <v>0</v>
      </c>
      <c r="I28" s="88" t="n">
        <v>0</v>
      </c>
      <c r="J28" s="88" t="n">
        <v>42</v>
      </c>
    </row>
    <row r="29">
      <c r="A29" s="88" t="s">
        <v>135</v>
      </c>
      <c r="B29" s="88" t="s">
        <v>283</v>
      </c>
      <c r="C29" s="88" t="n">
        <v>38</v>
      </c>
      <c r="D29" s="88" t="n">
        <v>0</v>
      </c>
      <c r="E29" s="88" t="n">
        <v>0</v>
      </c>
      <c r="F29" s="88" t="n">
        <v>0</v>
      </c>
      <c r="G29" s="88" t="n">
        <v>0</v>
      </c>
      <c r="H29" s="88" t="n">
        <v>0</v>
      </c>
      <c r="I29" s="88" t="n">
        <v>0</v>
      </c>
      <c r="J29" s="88" t="n">
        <v>38</v>
      </c>
    </row>
    <row r="30">
      <c r="A30" s="88" t="s">
        <v>137</v>
      </c>
      <c r="B30" s="88" t="s">
        <v>282</v>
      </c>
      <c r="C30" s="88" t="n">
        <v>38</v>
      </c>
      <c r="D30" s="88" t="n">
        <v>0</v>
      </c>
      <c r="E30" s="88" t="n">
        <v>0</v>
      </c>
      <c r="F30" s="88" t="n">
        <v>0</v>
      </c>
      <c r="G30" s="88" t="n">
        <v>0</v>
      </c>
      <c r="H30" s="88" t="n">
        <v>0</v>
      </c>
      <c r="I30" s="88" t="n">
        <v>0</v>
      </c>
      <c r="J30" s="88" t="n">
        <v>38</v>
      </c>
    </row>
    <row r="31">
      <c r="A31" s="88" t="s">
        <v>139</v>
      </c>
      <c r="B31" s="88" t="s">
        <v>221</v>
      </c>
      <c r="C31" s="88" t="n">
        <v>104</v>
      </c>
      <c r="D31" s="88" t="n">
        <v>0</v>
      </c>
      <c r="E31" s="88" t="n">
        <v>0</v>
      </c>
      <c r="F31" s="88" t="n">
        <v>87</v>
      </c>
      <c r="G31" s="88" t="n">
        <v>0</v>
      </c>
      <c r="H31" s="88" t="n">
        <v>0</v>
      </c>
      <c r="I31" s="88" t="n">
        <v>0</v>
      </c>
      <c r="J31" s="88" t="n">
        <v>191</v>
      </c>
    </row>
    <row r="32">
      <c r="A32" s="89" t="s">
        <v>32</v>
      </c>
      <c r="B32" s="89" t="s">
        <v>222</v>
      </c>
      <c r="C32" s="89" t="n">
        <v>5126</v>
      </c>
      <c r="D32" s="89" t="n">
        <v>0</v>
      </c>
      <c r="E32" s="89" t="n">
        <v>0</v>
      </c>
      <c r="F32" s="89" t="n">
        <v>143</v>
      </c>
      <c r="G32" s="89" t="n">
        <v>0</v>
      </c>
      <c r="H32" s="89" t="n">
        <v>0</v>
      </c>
      <c r="I32" s="89" t="n">
        <v>0</v>
      </c>
      <c r="J32" s="89" t="n">
        <v>5269</v>
      </c>
    </row>
    <row r="33">
      <c r="A33" s="28" t="s">
        <v>687</v>
      </c>
      <c r="B33" s="28"/>
      <c r="C33" s="28"/>
      <c r="D33" s="28"/>
      <c r="E33" s="28"/>
      <c r="F33" s="28"/>
      <c r="G33" s="28"/>
      <c r="H33" s="28"/>
      <c r="I33" s="28"/>
      <c r="J33" s="28"/>
    </row>
    <row r="34">
      <c r="A34" s="28" t="s">
        <v>688</v>
      </c>
      <c r="B34" s="28"/>
      <c r="C34" s="28"/>
      <c r="D34" s="28"/>
      <c r="E34" s="28"/>
      <c r="F34" s="28"/>
      <c r="G34" s="28"/>
      <c r="H34" s="28"/>
      <c r="I34" s="28"/>
      <c r="J34" s="28"/>
    </row>
    <row r="35">
      <c r="A35" s="28" t="s">
        <v>78</v>
      </c>
      <c r="B35" s="28"/>
      <c r="C35" s="28"/>
      <c r="D35" s="28"/>
      <c r="E35" s="28"/>
      <c r="F35" s="28"/>
      <c r="G35" s="28"/>
      <c r="H35" s="28"/>
      <c r="I35" s="28"/>
      <c r="J35" s="28"/>
    </row>
    <row r="36">
      <c r="A36" s="28" t="s">
        <v>60</v>
      </c>
      <c r="B36" s="28"/>
      <c r="C36" s="28"/>
      <c r="D36" s="28"/>
      <c r="E36" s="28"/>
      <c r="F36" s="28"/>
      <c r="G36" s="28"/>
      <c r="H36" s="28"/>
      <c r="I36" s="28"/>
      <c r="J36" s="28"/>
    </row>
  </sheetData>
  <sheetProtection sheet="1"/>
  <mergeCells count="5">
    <mergeCell ref="B1:E1"/>
    <mergeCell ref="A33:J33"/>
    <mergeCell ref="A34:J34"/>
    <mergeCell ref="A35:J35"/>
    <mergeCell ref="A36:J36"/>
  </mergeCells>
  <hyperlinks>
    <hyperlink ref="A7" r:id="rId1h"/>
  </hyperlinks>
  <pageMargins left="0.7" right="0.7" top="0.75" bottom="0.75" header="0.3" footer="0.3"/>
  <pageSetup paperSize="9" orientation="portrait"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720</v>
      </c>
    </row>
    <row r="6" ht="15.95" customHeight="1">
      <c r="A6" s="16" t="s">
        <v>27</v>
      </c>
    </row>
    <row r="7" ht="15" customHeight="1">
      <c r="A7" s="9" t="s">
        <v>25</v>
      </c>
    </row>
    <row r="9">
      <c r="A9" s="23"/>
      <c r="B9" s="23"/>
      <c r="C9" s="23"/>
      <c r="D9" s="23"/>
      <c r="E9" s="23"/>
      <c r="F9" s="23"/>
      <c r="G9" s="23"/>
      <c r="H9" s="23"/>
      <c r="I9" s="23"/>
      <c r="J9" s="23"/>
      <c r="K9" s="23"/>
      <c r="L9" s="23"/>
    </row>
    <row r="10">
      <c r="A10" s="90" t="s">
        <v>29</v>
      </c>
      <c r="B10" s="26" t="s">
        <v>81</v>
      </c>
      <c r="C10" s="26" t="s">
        <v>82</v>
      </c>
      <c r="D10" s="26" t="s">
        <v>83</v>
      </c>
      <c r="E10" s="26" t="s">
        <v>84</v>
      </c>
      <c r="F10" s="26" t="s">
        <v>86</v>
      </c>
      <c r="G10" s="26" t="s">
        <v>89</v>
      </c>
      <c r="H10" s="26" t="s">
        <v>90</v>
      </c>
      <c r="I10" s="26" t="s">
        <v>91</v>
      </c>
      <c r="J10" s="26" t="s">
        <v>92</v>
      </c>
      <c r="K10" s="26" t="s">
        <v>721</v>
      </c>
      <c r="L10" s="26" t="s">
        <v>32</v>
      </c>
    </row>
    <row r="11">
      <c r="A11" s="90" t="s">
        <v>33</v>
      </c>
      <c r="B11" s="90" t="n">
        <v>2031</v>
      </c>
      <c r="C11" s="90" t="n">
        <v>286</v>
      </c>
      <c r="D11" s="90" t="n">
        <v>26</v>
      </c>
      <c r="E11" s="90" t="n">
        <v>28</v>
      </c>
      <c r="F11" s="90" t="n">
        <v>0</v>
      </c>
      <c r="G11" s="90" t="n">
        <v>73</v>
      </c>
      <c r="H11" s="90" t="n">
        <v>259</v>
      </c>
      <c r="I11" s="90" t="n">
        <v>38</v>
      </c>
      <c r="J11" s="90" t="n">
        <v>20</v>
      </c>
      <c r="K11" s="90" t="n">
        <v>503</v>
      </c>
      <c r="L11" s="90" t="n">
        <v>3264</v>
      </c>
    </row>
    <row r="12">
      <c r="A12" s="90" t="s">
        <v>34</v>
      </c>
      <c r="B12" s="90" t="n">
        <v>1879</v>
      </c>
      <c r="C12" s="90" t="n">
        <v>224</v>
      </c>
      <c r="D12" s="90" t="n">
        <v>15</v>
      </c>
      <c r="E12" s="90" t="n">
        <v>29</v>
      </c>
      <c r="F12" s="90" t="n">
        <v>0</v>
      </c>
      <c r="G12" s="90" t="n">
        <v>59</v>
      </c>
      <c r="H12" s="90" t="n">
        <v>275</v>
      </c>
      <c r="I12" s="90" t="n">
        <v>40</v>
      </c>
      <c r="J12" s="90" t="n">
        <v>12</v>
      </c>
      <c r="K12" s="90" t="n">
        <v>573</v>
      </c>
      <c r="L12" s="90" t="n">
        <v>3106</v>
      </c>
    </row>
    <row r="13">
      <c r="A13" s="90" t="s">
        <v>35</v>
      </c>
      <c r="B13" s="90" t="n">
        <v>1798</v>
      </c>
      <c r="C13" s="90" t="n">
        <v>277</v>
      </c>
      <c r="D13" s="90" t="n">
        <v>13</v>
      </c>
      <c r="E13" s="90" t="n">
        <v>25</v>
      </c>
      <c r="F13" s="90" t="n">
        <v>0</v>
      </c>
      <c r="G13" s="90" t="n">
        <v>71</v>
      </c>
      <c r="H13" s="90" t="n">
        <v>248</v>
      </c>
      <c r="I13" s="90" t="n">
        <v>32</v>
      </c>
      <c r="J13" s="90" t="n">
        <v>9</v>
      </c>
      <c r="K13" s="90" t="n">
        <v>544</v>
      </c>
      <c r="L13" s="90" t="n">
        <v>3017</v>
      </c>
    </row>
    <row r="14">
      <c r="A14" s="90" t="s">
        <v>36</v>
      </c>
      <c r="B14" s="90" t="n">
        <v>1397</v>
      </c>
      <c r="C14" s="90" t="n">
        <v>183</v>
      </c>
      <c r="D14" s="90" t="n">
        <v>21</v>
      </c>
      <c r="E14" s="90" t="n">
        <v>19</v>
      </c>
      <c r="F14" s="90" t="n">
        <v>0</v>
      </c>
      <c r="G14" s="90" t="n">
        <v>68</v>
      </c>
      <c r="H14" s="90" t="n">
        <v>199</v>
      </c>
      <c r="I14" s="90" t="n">
        <v>28</v>
      </c>
      <c r="J14" s="90" t="n">
        <v>12</v>
      </c>
      <c r="K14" s="90" t="n">
        <v>545</v>
      </c>
      <c r="L14" s="90" t="n">
        <v>2472</v>
      </c>
    </row>
    <row r="15">
      <c r="A15" s="90" t="s">
        <v>37</v>
      </c>
      <c r="B15" s="90" t="n">
        <v>1546</v>
      </c>
      <c r="C15" s="90" t="n">
        <v>250</v>
      </c>
      <c r="D15" s="90" t="n">
        <v>27</v>
      </c>
      <c r="E15" s="90" t="n">
        <v>26</v>
      </c>
      <c r="F15" s="90" t="n">
        <v>0</v>
      </c>
      <c r="G15" s="90" t="n">
        <v>79</v>
      </c>
      <c r="H15" s="90" t="n">
        <v>294</v>
      </c>
      <c r="I15" s="90" t="n">
        <v>41</v>
      </c>
      <c r="J15" s="90" t="n">
        <v>20</v>
      </c>
      <c r="K15" s="90" t="n">
        <v>730</v>
      </c>
      <c r="L15" s="90" t="n">
        <v>3013</v>
      </c>
    </row>
    <row r="16">
      <c r="A16" s="90" t="s">
        <v>38</v>
      </c>
      <c r="B16" s="90" t="n">
        <v>1306</v>
      </c>
      <c r="C16" s="90" t="n">
        <v>193</v>
      </c>
      <c r="D16" s="90" t="n">
        <v>21</v>
      </c>
      <c r="E16" s="90" t="n">
        <v>29</v>
      </c>
      <c r="F16" s="90" t="n">
        <v>0</v>
      </c>
      <c r="G16" s="90" t="n">
        <v>79</v>
      </c>
      <c r="H16" s="90" t="n">
        <v>314</v>
      </c>
      <c r="I16" s="90" t="n">
        <v>22</v>
      </c>
      <c r="J16" s="90" t="n">
        <v>28</v>
      </c>
      <c r="K16" s="90" t="n">
        <v>821</v>
      </c>
      <c r="L16" s="90" t="n">
        <v>2813</v>
      </c>
    </row>
    <row r="17">
      <c r="A17" s="90" t="s">
        <v>39</v>
      </c>
      <c r="B17" s="90" t="n">
        <v>1484</v>
      </c>
      <c r="C17" s="90" t="n">
        <v>193</v>
      </c>
      <c r="D17" s="90" t="n">
        <v>18</v>
      </c>
      <c r="E17" s="90" t="n">
        <v>13</v>
      </c>
      <c r="F17" s="90" t="n">
        <v>0</v>
      </c>
      <c r="G17" s="90" t="n">
        <v>41</v>
      </c>
      <c r="H17" s="90" t="n">
        <v>203</v>
      </c>
      <c r="I17" s="90" t="n">
        <v>20</v>
      </c>
      <c r="J17" s="90" t="n">
        <v>14</v>
      </c>
      <c r="K17" s="90" t="n">
        <v>452</v>
      </c>
      <c r="L17" s="90" t="n">
        <v>2438</v>
      </c>
    </row>
    <row r="18">
      <c r="A18" s="90" t="s">
        <v>40</v>
      </c>
      <c r="B18" s="90" t="n">
        <v>1589</v>
      </c>
      <c r="C18" s="90" t="n">
        <v>184</v>
      </c>
      <c r="D18" s="90" t="n">
        <v>35</v>
      </c>
      <c r="E18" s="90" t="n">
        <v>22</v>
      </c>
      <c r="F18" s="90" t="n">
        <v>1</v>
      </c>
      <c r="G18" s="90" t="n">
        <v>76</v>
      </c>
      <c r="H18" s="90" t="n">
        <v>243</v>
      </c>
      <c r="I18" s="90" t="n">
        <v>31</v>
      </c>
      <c r="J18" s="90" t="n">
        <v>7</v>
      </c>
      <c r="K18" s="90" t="n">
        <v>510</v>
      </c>
      <c r="L18" s="90" t="n">
        <v>2698</v>
      </c>
    </row>
    <row r="19">
      <c r="A19" s="90" t="s">
        <v>41</v>
      </c>
      <c r="B19" s="90" t="n">
        <v>1131</v>
      </c>
      <c r="C19" s="90" t="n">
        <v>142</v>
      </c>
      <c r="D19" s="90" t="n">
        <v>26</v>
      </c>
      <c r="E19" s="90" t="n">
        <v>25</v>
      </c>
      <c r="F19" s="90" t="n">
        <v>0</v>
      </c>
      <c r="G19" s="90" t="n">
        <v>70</v>
      </c>
      <c r="H19" s="90" t="n">
        <v>237</v>
      </c>
      <c r="I19" s="90" t="n">
        <v>29</v>
      </c>
      <c r="J19" s="90" t="n">
        <v>22</v>
      </c>
      <c r="K19" s="90" t="n">
        <v>583</v>
      </c>
      <c r="L19" s="90" t="n">
        <v>2265</v>
      </c>
    </row>
    <row r="20">
      <c r="A20" s="90" t="s">
        <v>42</v>
      </c>
      <c r="B20" s="90" t="n">
        <v>1382</v>
      </c>
      <c r="C20" s="90" t="n">
        <v>172</v>
      </c>
      <c r="D20" s="90" t="n">
        <v>20</v>
      </c>
      <c r="E20" s="90" t="n">
        <v>21</v>
      </c>
      <c r="F20" s="90" t="n">
        <v>0</v>
      </c>
      <c r="G20" s="90" t="n">
        <v>84</v>
      </c>
      <c r="H20" s="90" t="n">
        <v>304</v>
      </c>
      <c r="I20" s="90" t="n">
        <v>31</v>
      </c>
      <c r="J20" s="90" t="n">
        <v>20</v>
      </c>
      <c r="K20" s="90" t="n">
        <v>583</v>
      </c>
      <c r="L20" s="90" t="n">
        <v>2617</v>
      </c>
    </row>
    <row r="21">
      <c r="A21" s="90" t="s">
        <v>43</v>
      </c>
      <c r="B21" s="90" t="n">
        <v>1483</v>
      </c>
      <c r="C21" s="90" t="n">
        <v>196</v>
      </c>
      <c r="D21" s="90" t="n">
        <v>23</v>
      </c>
      <c r="E21" s="90" t="n">
        <v>18</v>
      </c>
      <c r="F21" s="90" t="n">
        <v>0</v>
      </c>
      <c r="G21" s="90" t="n">
        <v>75</v>
      </c>
      <c r="H21" s="90" t="n">
        <v>312</v>
      </c>
      <c r="I21" s="90" t="n">
        <v>19</v>
      </c>
      <c r="J21" s="90" t="n">
        <v>25</v>
      </c>
      <c r="K21" s="90" t="n">
        <v>655</v>
      </c>
      <c r="L21" s="90" t="n">
        <v>2806</v>
      </c>
    </row>
    <row r="22">
      <c r="A22" s="90" t="s">
        <v>44</v>
      </c>
      <c r="B22" s="90" t="n">
        <v>1363</v>
      </c>
      <c r="C22" s="90" t="n">
        <v>206</v>
      </c>
      <c r="D22" s="90" t="n">
        <v>22</v>
      </c>
      <c r="E22" s="90" t="n">
        <v>21</v>
      </c>
      <c r="F22" s="90" t="n">
        <v>0</v>
      </c>
      <c r="G22" s="90" t="n">
        <v>56</v>
      </c>
      <c r="H22" s="90" t="n">
        <v>207</v>
      </c>
      <c r="I22" s="90" t="n">
        <v>28</v>
      </c>
      <c r="J22" s="90" t="n">
        <v>21</v>
      </c>
      <c r="K22" s="90" t="n">
        <v>419</v>
      </c>
      <c r="L22" s="90" t="n">
        <v>2343</v>
      </c>
    </row>
    <row r="23">
      <c r="A23" s="90" t="s">
        <v>45</v>
      </c>
      <c r="B23" s="90" t="n">
        <v>1689</v>
      </c>
      <c r="C23" s="90" t="n">
        <v>174</v>
      </c>
      <c r="D23" s="90" t="n">
        <v>33</v>
      </c>
      <c r="E23" s="90" t="n">
        <v>35</v>
      </c>
      <c r="F23" s="90" t="n">
        <v>0</v>
      </c>
      <c r="G23" s="90" t="n">
        <v>108</v>
      </c>
      <c r="H23" s="90" t="n">
        <v>294</v>
      </c>
      <c r="I23" s="90" t="n">
        <v>29</v>
      </c>
      <c r="J23" s="90" t="n">
        <v>17</v>
      </c>
      <c r="K23" s="90" t="n">
        <v>644</v>
      </c>
      <c r="L23" s="90" t="n">
        <v>3023</v>
      </c>
    </row>
    <row r="24">
      <c r="A24" s="90" t="s">
        <v>46</v>
      </c>
      <c r="B24" s="90" t="n">
        <v>1350</v>
      </c>
      <c r="C24" s="90" t="n">
        <v>162</v>
      </c>
      <c r="D24" s="90" t="n">
        <v>33</v>
      </c>
      <c r="E24" s="90" t="n">
        <v>26</v>
      </c>
      <c r="F24" s="90" t="n">
        <v>0</v>
      </c>
      <c r="G24" s="90" t="n">
        <v>70</v>
      </c>
      <c r="H24" s="90" t="n">
        <v>191</v>
      </c>
      <c r="I24" s="90" t="n">
        <v>24</v>
      </c>
      <c r="J24" s="90" t="n">
        <v>5</v>
      </c>
      <c r="K24" s="90" t="n">
        <v>626</v>
      </c>
      <c r="L24" s="90" t="n">
        <v>2487</v>
      </c>
    </row>
    <row r="25">
      <c r="A25" s="90" t="s">
        <v>47</v>
      </c>
      <c r="B25" s="90" t="n">
        <v>1503</v>
      </c>
      <c r="C25" s="90" t="n">
        <v>212</v>
      </c>
      <c r="D25" s="90" t="n">
        <v>32</v>
      </c>
      <c r="E25" s="90" t="n">
        <v>27</v>
      </c>
      <c r="F25" s="90" t="n">
        <v>0</v>
      </c>
      <c r="G25" s="90" t="n">
        <v>66</v>
      </c>
      <c r="H25" s="90" t="n">
        <v>178</v>
      </c>
      <c r="I25" s="90" t="n">
        <v>31</v>
      </c>
      <c r="J25" s="90" t="n">
        <v>9</v>
      </c>
      <c r="K25" s="90" t="n">
        <v>586</v>
      </c>
      <c r="L25" s="90" t="n">
        <v>2644</v>
      </c>
    </row>
    <row r="26">
      <c r="A26" s="90" t="s">
        <v>48</v>
      </c>
      <c r="B26" s="90" t="n">
        <v>1275</v>
      </c>
      <c r="C26" s="90" t="n">
        <v>204</v>
      </c>
      <c r="D26" s="90" t="n">
        <v>40</v>
      </c>
      <c r="E26" s="90" t="n">
        <v>33</v>
      </c>
      <c r="F26" s="90" t="n">
        <v>1</v>
      </c>
      <c r="G26" s="90" t="n">
        <v>61</v>
      </c>
      <c r="H26" s="90" t="n">
        <v>140</v>
      </c>
      <c r="I26" s="90" t="n">
        <v>21</v>
      </c>
      <c r="J26" s="90" t="n">
        <v>14</v>
      </c>
      <c r="K26" s="90" t="n">
        <v>500</v>
      </c>
      <c r="L26" s="90" t="n">
        <v>2289</v>
      </c>
    </row>
    <row r="27">
      <c r="A27" s="90" t="s">
        <v>49</v>
      </c>
      <c r="B27" s="90" t="n">
        <v>1158</v>
      </c>
      <c r="C27" s="90" t="n">
        <v>154</v>
      </c>
      <c r="D27" s="90" t="n">
        <v>59</v>
      </c>
      <c r="E27" s="90" t="n">
        <v>35</v>
      </c>
      <c r="F27" s="90" t="n">
        <v>0</v>
      </c>
      <c r="G27" s="90" t="n">
        <v>69</v>
      </c>
      <c r="H27" s="90" t="n">
        <v>256</v>
      </c>
      <c r="I27" s="90" t="n">
        <v>38</v>
      </c>
      <c r="J27" s="90" t="n">
        <v>5</v>
      </c>
      <c r="K27" s="90" t="n">
        <v>695</v>
      </c>
      <c r="L27" s="90" t="n">
        <v>2469</v>
      </c>
    </row>
    <row r="28">
      <c r="A28" s="90" t="s">
        <v>50</v>
      </c>
      <c r="B28" s="90" t="n">
        <v>1256</v>
      </c>
      <c r="C28" s="90" t="n">
        <v>192</v>
      </c>
      <c r="D28" s="90" t="n">
        <v>68</v>
      </c>
      <c r="E28" s="90" t="n">
        <v>36</v>
      </c>
      <c r="F28" s="90" t="n">
        <v>0</v>
      </c>
      <c r="G28" s="90" t="n">
        <v>69</v>
      </c>
      <c r="H28" s="90" t="n">
        <v>217</v>
      </c>
      <c r="I28" s="90" t="n">
        <v>19</v>
      </c>
      <c r="J28" s="90" t="n">
        <v>13</v>
      </c>
      <c r="K28" s="90" t="n">
        <v>530</v>
      </c>
      <c r="L28" s="90" t="n">
        <v>2400</v>
      </c>
    </row>
    <row r="29">
      <c r="A29" s="90" t="s">
        <v>51</v>
      </c>
      <c r="B29" s="90" t="n">
        <v>1224</v>
      </c>
      <c r="C29" s="90" t="n">
        <v>184</v>
      </c>
      <c r="D29" s="90" t="n">
        <v>34</v>
      </c>
      <c r="E29" s="90" t="n">
        <v>16</v>
      </c>
      <c r="F29" s="90" t="n">
        <v>0</v>
      </c>
      <c r="G29" s="90" t="n">
        <v>87</v>
      </c>
      <c r="H29" s="90" t="n">
        <v>256</v>
      </c>
      <c r="I29" s="90" t="n">
        <v>27</v>
      </c>
      <c r="J29" s="90" t="n">
        <v>3</v>
      </c>
      <c r="K29" s="90" t="n">
        <v>472</v>
      </c>
      <c r="L29" s="90" t="n">
        <v>2303</v>
      </c>
    </row>
    <row r="30">
      <c r="A30" s="90" t="s">
        <v>52</v>
      </c>
      <c r="B30" s="90" t="n">
        <v>1196</v>
      </c>
      <c r="C30" s="90" t="n">
        <v>207</v>
      </c>
      <c r="D30" s="90" t="n">
        <v>41</v>
      </c>
      <c r="E30" s="90" t="n">
        <v>16</v>
      </c>
      <c r="F30" s="90" t="n">
        <v>0</v>
      </c>
      <c r="G30" s="90" t="n">
        <v>60</v>
      </c>
      <c r="H30" s="90" t="n">
        <v>224</v>
      </c>
      <c r="I30" s="90" t="n">
        <v>23</v>
      </c>
      <c r="J30" s="90" t="n">
        <v>2</v>
      </c>
      <c r="K30" s="90" t="n">
        <v>437</v>
      </c>
      <c r="L30" s="90" t="n">
        <v>2206</v>
      </c>
    </row>
    <row r="31">
      <c r="A31" s="90" t="s">
        <v>53</v>
      </c>
      <c r="B31" s="90" t="n">
        <v>1264</v>
      </c>
      <c r="C31" s="90" t="n">
        <v>304</v>
      </c>
      <c r="D31" s="90" t="n">
        <v>56</v>
      </c>
      <c r="E31" s="90" t="n">
        <v>4</v>
      </c>
      <c r="F31" s="90" t="n">
        <v>0</v>
      </c>
      <c r="G31" s="90" t="n">
        <v>78</v>
      </c>
      <c r="H31" s="90" t="n">
        <v>230</v>
      </c>
      <c r="I31" s="90" t="n">
        <v>36</v>
      </c>
      <c r="J31" s="90" t="n">
        <v>15</v>
      </c>
      <c r="K31" s="90" t="n">
        <v>435</v>
      </c>
      <c r="L31" s="90" t="n">
        <v>2422</v>
      </c>
    </row>
    <row r="32">
      <c r="A32" s="90" t="s">
        <v>54</v>
      </c>
      <c r="B32" s="90" t="n">
        <v>1719</v>
      </c>
      <c r="C32" s="90" t="n">
        <v>260</v>
      </c>
      <c r="D32" s="90" t="n">
        <v>39</v>
      </c>
      <c r="E32" s="90" t="n">
        <v>11</v>
      </c>
      <c r="F32" s="90" t="n">
        <v>2</v>
      </c>
      <c r="G32" s="90" t="n">
        <v>118</v>
      </c>
      <c r="H32" s="90" t="n">
        <v>260</v>
      </c>
      <c r="I32" s="90" t="n">
        <v>22</v>
      </c>
      <c r="J32" s="90" t="n">
        <v>8</v>
      </c>
      <c r="K32" s="90" t="n">
        <v>620</v>
      </c>
      <c r="L32" s="90" t="n">
        <v>3059</v>
      </c>
    </row>
    <row r="33">
      <c r="A33" s="90" t="s">
        <v>55</v>
      </c>
      <c r="B33" s="90" t="n">
        <v>1350</v>
      </c>
      <c r="C33" s="90" t="n">
        <v>268</v>
      </c>
      <c r="D33" s="90" t="n">
        <v>54</v>
      </c>
      <c r="E33" s="90" t="n">
        <v>83</v>
      </c>
      <c r="F33" s="90" t="n">
        <v>0</v>
      </c>
      <c r="G33" s="90" t="n">
        <v>90</v>
      </c>
      <c r="H33" s="90" t="n">
        <v>300</v>
      </c>
      <c r="I33" s="90" t="n">
        <v>25</v>
      </c>
      <c r="J33" s="90" t="n">
        <v>24</v>
      </c>
      <c r="K33" s="90" t="n">
        <v>609</v>
      </c>
      <c r="L33" s="90" t="n">
        <v>2803</v>
      </c>
    </row>
    <row r="34">
      <c r="A34" s="90" t="s">
        <v>56</v>
      </c>
      <c r="B34" s="90" t="n">
        <v>1866</v>
      </c>
      <c r="C34" s="90" t="n">
        <v>332</v>
      </c>
      <c r="D34" s="90" t="n">
        <v>65</v>
      </c>
      <c r="E34" s="90" t="n">
        <v>4</v>
      </c>
      <c r="F34" s="90" t="n">
        <v>1</v>
      </c>
      <c r="G34" s="90" t="n">
        <v>125</v>
      </c>
      <c r="H34" s="90" t="n">
        <v>296</v>
      </c>
      <c r="I34" s="90" t="n">
        <v>33</v>
      </c>
      <c r="J34" s="90" t="n">
        <v>6</v>
      </c>
      <c r="K34" s="90" t="n">
        <v>613</v>
      </c>
      <c r="L34" s="90" t="n">
        <v>3341</v>
      </c>
    </row>
    <row r="35">
      <c r="A35" s="91" t="s">
        <v>57</v>
      </c>
      <c r="B35" s="91" t="n">
        <v>1870</v>
      </c>
      <c r="C35" s="91" t="n">
        <v>265</v>
      </c>
      <c r="D35" s="91" t="n">
        <v>61</v>
      </c>
      <c r="E35" s="91" t="n">
        <v>80</v>
      </c>
      <c r="F35" s="91" t="n">
        <v>0</v>
      </c>
      <c r="G35" s="91" t="n">
        <v>74</v>
      </c>
      <c r="H35" s="91" t="n">
        <v>302</v>
      </c>
      <c r="I35" s="91" t="n">
        <v>37</v>
      </c>
      <c r="J35" s="91" t="n">
        <v>13</v>
      </c>
      <c r="K35" s="91" t="n">
        <v>658</v>
      </c>
      <c r="L35" s="91" t="n">
        <v>3360</v>
      </c>
    </row>
    <row r="36">
      <c r="A36" s="28" t="s">
        <v>58</v>
      </c>
      <c r="B36" s="28"/>
      <c r="C36" s="28"/>
      <c r="D36" s="28"/>
      <c r="E36" s="28"/>
      <c r="F36" s="28"/>
      <c r="G36" s="28"/>
      <c r="H36" s="28"/>
      <c r="I36" s="28"/>
      <c r="J36" s="28"/>
      <c r="K36" s="28"/>
      <c r="L36" s="28"/>
    </row>
    <row r="37">
      <c r="A37" s="28" t="s">
        <v>93</v>
      </c>
      <c r="B37" s="28"/>
      <c r="C37" s="28"/>
      <c r="D37" s="28"/>
      <c r="E37" s="28"/>
      <c r="F37" s="28"/>
      <c r="G37" s="28"/>
      <c r="H37" s="28"/>
      <c r="I37" s="28"/>
      <c r="J37" s="28"/>
      <c r="K37" s="28"/>
      <c r="L37" s="28"/>
    </row>
    <row r="38">
      <c r="A38" s="28" t="s">
        <v>78</v>
      </c>
      <c r="B38" s="28"/>
      <c r="C38" s="28"/>
      <c r="D38" s="28"/>
      <c r="E38" s="28"/>
      <c r="F38" s="28"/>
      <c r="G38" s="28"/>
      <c r="H38" s="28"/>
      <c r="I38" s="28"/>
      <c r="J38" s="28"/>
      <c r="K38" s="28"/>
      <c r="L38" s="28"/>
    </row>
    <row r="39">
      <c r="A39" s="28" t="s">
        <v>60</v>
      </c>
      <c r="B39" s="28"/>
      <c r="C39" s="28"/>
      <c r="D39" s="28"/>
      <c r="E39" s="28"/>
      <c r="F39" s="28"/>
      <c r="G39" s="28"/>
      <c r="H39" s="28"/>
      <c r="I39" s="28"/>
      <c r="J39" s="28"/>
      <c r="K39" s="28"/>
      <c r="L39" s="28"/>
    </row>
  </sheetData>
  <sheetProtection sheet="1"/>
  <mergeCells count="5">
    <mergeCell ref="B1:E1"/>
    <mergeCell ref="A36:L36"/>
    <mergeCell ref="A37:L37"/>
    <mergeCell ref="A38:L38"/>
    <mergeCell ref="A39:L39"/>
  </mergeCells>
  <hyperlinks>
    <hyperlink ref="A7" r:id="rId1h"/>
  </hyperlinks>
  <pageMargins left="0.7" right="0.7" top="0.75" bottom="0.75" header="0.3" footer="0.3"/>
  <pageSetup paperSize="9" orientation="portrait"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723</v>
      </c>
    </row>
    <row r="6" ht="15.95" customHeight="1">
      <c r="A6" s="16" t="s">
        <v>27</v>
      </c>
    </row>
    <row r="7" ht="15" customHeight="1">
      <c r="A7" s="9" t="s">
        <v>25</v>
      </c>
    </row>
    <row r="9">
      <c r="A9" s="23"/>
      <c r="B9" s="23"/>
      <c r="C9" s="23"/>
      <c r="D9" s="23"/>
      <c r="E9" s="23"/>
      <c r="F9" s="23"/>
    </row>
    <row r="10">
      <c r="A10" s="92" t="s">
        <v>724</v>
      </c>
      <c r="B10" s="26" t="s">
        <v>33</v>
      </c>
      <c r="C10" s="26" t="s">
        <v>34</v>
      </c>
      <c r="D10" s="26" t="s">
        <v>45</v>
      </c>
      <c r="E10" s="26" t="s">
        <v>98</v>
      </c>
      <c r="F10" s="26" t="s">
        <v>99</v>
      </c>
    </row>
    <row r="11">
      <c r="A11" s="92" t="s">
        <v>725</v>
      </c>
      <c r="B11" s="92" t="n">
        <v>407</v>
      </c>
      <c r="C11" s="92" t="n">
        <v>355</v>
      </c>
      <c r="D11" s="92" t="n">
        <v>0</v>
      </c>
      <c r="E11" s="92" t="n">
        <v>1860</v>
      </c>
      <c r="F11" s="92" t="n">
        <v>1860</v>
      </c>
    </row>
    <row r="12">
      <c r="A12" s="92" t="s">
        <v>726</v>
      </c>
      <c r="B12" s="92" t="n">
        <v>82</v>
      </c>
      <c r="C12" s="92" t="n">
        <v>81</v>
      </c>
      <c r="D12" s="92" t="n">
        <v>432</v>
      </c>
      <c r="E12" s="92" t="n">
        <v>1001</v>
      </c>
      <c r="F12" s="92" t="n">
        <v>2860</v>
      </c>
    </row>
    <row r="13">
      <c r="A13" s="92" t="s">
        <v>727</v>
      </c>
      <c r="B13" s="92" t="n">
        <v>116</v>
      </c>
      <c r="C13" s="92" t="n">
        <v>106</v>
      </c>
      <c r="D13" s="92" t="n">
        <v>200</v>
      </c>
      <c r="E13" s="92" t="n">
        <v>972</v>
      </c>
      <c r="F13" s="92" t="n">
        <v>1638</v>
      </c>
    </row>
    <row r="14">
      <c r="A14" s="92" t="s">
        <v>728</v>
      </c>
      <c r="B14" s="92" t="n">
        <v>110</v>
      </c>
      <c r="C14" s="92" t="n">
        <v>87</v>
      </c>
      <c r="D14" s="92" t="n">
        <v>96</v>
      </c>
      <c r="E14" s="92" t="n">
        <v>558</v>
      </c>
      <c r="F14" s="92" t="n">
        <v>860</v>
      </c>
    </row>
    <row r="15">
      <c r="A15" s="92" t="s">
        <v>729</v>
      </c>
      <c r="B15" s="92" t="n">
        <v>103</v>
      </c>
      <c r="C15" s="92" t="n">
        <v>96</v>
      </c>
      <c r="D15" s="92" t="n">
        <v>69</v>
      </c>
      <c r="E15" s="92" t="n">
        <v>608</v>
      </c>
      <c r="F15" s="92" t="n">
        <v>904</v>
      </c>
    </row>
    <row r="16">
      <c r="A16" s="92" t="s">
        <v>730</v>
      </c>
      <c r="B16" s="92" t="n">
        <v>262</v>
      </c>
      <c r="C16" s="92" t="n">
        <v>240</v>
      </c>
      <c r="D16" s="92" t="n">
        <v>76</v>
      </c>
      <c r="E16" s="92" t="n">
        <v>1092</v>
      </c>
      <c r="F16" s="92" t="n">
        <v>1416</v>
      </c>
    </row>
    <row r="17">
      <c r="A17" s="92" t="s">
        <v>731</v>
      </c>
      <c r="B17" s="92" t="n">
        <v>268</v>
      </c>
      <c r="C17" s="92" t="n">
        <v>228</v>
      </c>
      <c r="D17" s="92" t="n">
        <v>238</v>
      </c>
      <c r="E17" s="92" t="n">
        <v>1584</v>
      </c>
      <c r="F17" s="92" t="n">
        <v>2665</v>
      </c>
    </row>
    <row r="18">
      <c r="A18" s="92" t="s">
        <v>732</v>
      </c>
      <c r="B18" s="92" t="n">
        <v>161</v>
      </c>
      <c r="C18" s="92" t="n">
        <v>163</v>
      </c>
      <c r="D18" s="92" t="n">
        <v>206</v>
      </c>
      <c r="E18" s="92" t="n">
        <v>991</v>
      </c>
      <c r="F18" s="92" t="n">
        <v>1695</v>
      </c>
    </row>
    <row r="19">
      <c r="A19" s="92" t="s">
        <v>733</v>
      </c>
      <c r="B19" s="92" t="n">
        <v>167</v>
      </c>
      <c r="C19" s="92" t="n">
        <v>158</v>
      </c>
      <c r="D19" s="92" t="n">
        <v>177</v>
      </c>
      <c r="E19" s="92" t="n">
        <v>1072</v>
      </c>
      <c r="F19" s="92" t="n">
        <v>1909</v>
      </c>
    </row>
    <row r="20">
      <c r="A20" s="92" t="s">
        <v>734</v>
      </c>
      <c r="B20" s="92" t="n">
        <v>123</v>
      </c>
      <c r="C20" s="92" t="n">
        <v>131</v>
      </c>
      <c r="D20" s="92" t="n">
        <v>158</v>
      </c>
      <c r="E20" s="92" t="n">
        <v>739</v>
      </c>
      <c r="F20" s="92" t="n">
        <v>1258</v>
      </c>
    </row>
    <row r="21">
      <c r="A21" s="92" t="s">
        <v>735</v>
      </c>
      <c r="B21" s="92" t="n">
        <v>134</v>
      </c>
      <c r="C21" s="92" t="n">
        <v>128</v>
      </c>
      <c r="D21" s="92" t="n">
        <v>120</v>
      </c>
      <c r="E21" s="92" t="n">
        <v>797</v>
      </c>
      <c r="F21" s="92" t="n">
        <v>1333</v>
      </c>
    </row>
    <row r="22">
      <c r="A22" s="92" t="s">
        <v>736</v>
      </c>
      <c r="B22" s="92" t="n">
        <v>138</v>
      </c>
      <c r="C22" s="92" t="n">
        <v>155</v>
      </c>
      <c r="D22" s="92" t="n">
        <v>103</v>
      </c>
      <c r="E22" s="92" t="n">
        <v>871</v>
      </c>
      <c r="F22" s="92" t="n">
        <v>1357</v>
      </c>
    </row>
    <row r="23">
      <c r="A23" s="92" t="s">
        <v>737</v>
      </c>
      <c r="B23" s="92" t="n">
        <v>118</v>
      </c>
      <c r="C23" s="92" t="n">
        <v>115</v>
      </c>
      <c r="D23" s="92" t="n">
        <v>153</v>
      </c>
      <c r="E23" s="92" t="n">
        <v>798</v>
      </c>
      <c r="F23" s="92" t="n">
        <v>1378</v>
      </c>
    </row>
    <row r="24">
      <c r="A24" s="92" t="s">
        <v>738</v>
      </c>
      <c r="B24" s="92" t="n">
        <v>117</v>
      </c>
      <c r="C24" s="92" t="n">
        <v>103</v>
      </c>
      <c r="D24" s="92" t="n">
        <v>51</v>
      </c>
      <c r="E24" s="92" t="n">
        <v>640</v>
      </c>
      <c r="F24" s="92" t="n">
        <v>937</v>
      </c>
    </row>
    <row r="25">
      <c r="A25" s="92" t="s">
        <v>739</v>
      </c>
      <c r="B25" s="92" t="n">
        <v>79</v>
      </c>
      <c r="C25" s="92" t="n">
        <v>70</v>
      </c>
      <c r="D25" s="92" t="n">
        <v>83</v>
      </c>
      <c r="E25" s="92" t="n">
        <v>480</v>
      </c>
      <c r="F25" s="92" t="n">
        <v>786</v>
      </c>
    </row>
    <row r="26">
      <c r="A26" s="92" t="s">
        <v>740</v>
      </c>
      <c r="B26" s="92" t="n">
        <v>65</v>
      </c>
      <c r="C26" s="92" t="n">
        <v>59</v>
      </c>
      <c r="D26" s="92" t="n">
        <v>33</v>
      </c>
      <c r="E26" s="92" t="n">
        <v>359</v>
      </c>
      <c r="F26" s="92" t="n">
        <v>536</v>
      </c>
    </row>
    <row r="27">
      <c r="A27" s="92" t="s">
        <v>741</v>
      </c>
      <c r="B27" s="92" t="n">
        <v>388</v>
      </c>
      <c r="C27" s="92" t="n">
        <v>359</v>
      </c>
      <c r="D27" s="92" t="n">
        <v>309</v>
      </c>
      <c r="E27" s="92" t="n">
        <v>2507</v>
      </c>
      <c r="F27" s="92" t="n">
        <v>4039</v>
      </c>
    </row>
    <row r="28">
      <c r="A28" s="92" t="s">
        <v>742</v>
      </c>
      <c r="B28" s="92" t="n">
        <v>252</v>
      </c>
      <c r="C28" s="92" t="n">
        <v>223</v>
      </c>
      <c r="D28" s="92" t="n">
        <v>240</v>
      </c>
      <c r="E28" s="92" t="n">
        <v>1748</v>
      </c>
      <c r="F28" s="92" t="n">
        <v>2906</v>
      </c>
    </row>
    <row r="29">
      <c r="A29" s="92" t="s">
        <v>743</v>
      </c>
      <c r="B29" s="92" t="n">
        <v>42</v>
      </c>
      <c r="C29" s="92" t="n">
        <v>71</v>
      </c>
      <c r="D29" s="92" t="n">
        <v>59</v>
      </c>
      <c r="E29" s="92" t="n">
        <v>445</v>
      </c>
      <c r="F29" s="92" t="n">
        <v>729</v>
      </c>
    </row>
    <row r="30">
      <c r="A30" s="92" t="s">
        <v>744</v>
      </c>
      <c r="B30" s="92" t="n">
        <v>41</v>
      </c>
      <c r="C30" s="92" t="n">
        <v>66</v>
      </c>
      <c r="D30" s="92" t="n">
        <v>110</v>
      </c>
      <c r="E30" s="92" t="n">
        <v>349</v>
      </c>
      <c r="F30" s="92" t="n">
        <v>624</v>
      </c>
    </row>
    <row r="31">
      <c r="A31" s="92" t="s">
        <v>745</v>
      </c>
      <c r="B31" s="92" t="n">
        <v>43</v>
      </c>
      <c r="C31" s="92" t="n">
        <v>57</v>
      </c>
      <c r="D31" s="92" t="n">
        <v>53</v>
      </c>
      <c r="E31" s="92" t="n">
        <v>319</v>
      </c>
      <c r="F31" s="92" t="n">
        <v>562</v>
      </c>
    </row>
    <row r="32">
      <c r="A32" s="92" t="s">
        <v>746</v>
      </c>
      <c r="B32" s="92" t="n">
        <v>27</v>
      </c>
      <c r="C32" s="92" t="n">
        <v>17</v>
      </c>
      <c r="D32" s="92" t="n">
        <v>32</v>
      </c>
      <c r="E32" s="92" t="n">
        <v>169</v>
      </c>
      <c r="F32" s="92" t="n">
        <v>293</v>
      </c>
    </row>
    <row r="33">
      <c r="A33" s="92" t="s">
        <v>747</v>
      </c>
      <c r="B33" s="92" t="n">
        <v>21</v>
      </c>
      <c r="C33" s="92" t="n">
        <v>38</v>
      </c>
      <c r="D33" s="92" t="n">
        <v>25</v>
      </c>
      <c r="E33" s="92" t="n">
        <v>164</v>
      </c>
      <c r="F33" s="92" t="n">
        <v>304</v>
      </c>
    </row>
    <row r="34">
      <c r="A34" s="92" t="s">
        <v>748</v>
      </c>
      <c r="B34" s="92" t="n">
        <v>0</v>
      </c>
      <c r="C34" s="92" t="n">
        <v>0</v>
      </c>
      <c r="D34" s="92" t="n">
        <v>0</v>
      </c>
      <c r="E34" s="92" t="n">
        <v>0</v>
      </c>
      <c r="F34" s="92" t="n">
        <v>3</v>
      </c>
    </row>
    <row r="35">
      <c r="A35" s="92" t="s">
        <v>304</v>
      </c>
      <c r="B35" s="92" t="n">
        <v>0</v>
      </c>
      <c r="C35" s="92" t="n">
        <v>0</v>
      </c>
      <c r="D35" s="92" t="n">
        <v>0</v>
      </c>
      <c r="E35" s="92" t="n">
        <v>0</v>
      </c>
      <c r="F35" s="92" t="n">
        <v>0</v>
      </c>
    </row>
    <row r="36">
      <c r="A36" s="93" t="s">
        <v>32</v>
      </c>
      <c r="B36" s="93" t="n">
        <v>3264</v>
      </c>
      <c r="C36" s="93" t="n">
        <v>3106</v>
      </c>
      <c r="D36" s="93" t="n">
        <v>3023</v>
      </c>
      <c r="E36" s="93" t="n">
        <v>20123</v>
      </c>
      <c r="F36" s="93" t="n">
        <v>32852</v>
      </c>
    </row>
    <row r="37">
      <c r="A37" s="28" t="s">
        <v>60</v>
      </c>
      <c r="B37" s="28"/>
      <c r="C37" s="28"/>
      <c r="D37" s="28"/>
      <c r="E37" s="28"/>
      <c r="F37" s="28"/>
    </row>
    <row r="38">
      <c r="A38" s="92"/>
      <c r="B38" s="92"/>
      <c r="C38" s="92"/>
      <c r="D38" s="92"/>
      <c r="E38" s="92"/>
      <c r="F38" s="92"/>
    </row>
  </sheetData>
  <sheetProtection sheet="1"/>
  <mergeCells count="2">
    <mergeCell ref="B1:E1"/>
    <mergeCell ref="A37:F37"/>
  </mergeCells>
  <hyperlinks>
    <hyperlink ref="A7" r:id="rId1h"/>
  </hyperlinks>
  <pageMargins left="0.7" right="0.7" top="0.75" bottom="0.75" header="0.3" footer="0.3"/>
  <pageSetup paperSize="9" orientation="portrait"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750</v>
      </c>
    </row>
    <row r="6" ht="15.95" customHeight="1">
      <c r="A6" s="16" t="s">
        <v>27</v>
      </c>
    </row>
    <row r="7" ht="15" customHeight="1">
      <c r="A7" s="9" t="s">
        <v>25</v>
      </c>
    </row>
    <row r="9">
      <c r="A9" s="23"/>
      <c r="B9" s="23"/>
      <c r="C9" s="23"/>
      <c r="D9" s="23"/>
      <c r="E9" s="23"/>
      <c r="F9" s="23"/>
      <c r="G9" s="23"/>
      <c r="H9" s="23"/>
      <c r="I9" s="23"/>
    </row>
    <row r="10">
      <c r="A10" s="94" t="s">
        <v>29</v>
      </c>
      <c r="B10" s="26" t="s">
        <v>751</v>
      </c>
      <c r="C10" s="26" t="s">
        <v>752</v>
      </c>
      <c r="D10" s="26" t="s">
        <v>753</v>
      </c>
      <c r="E10" s="26" t="s">
        <v>754</v>
      </c>
      <c r="F10" s="26" t="s">
        <v>755</v>
      </c>
      <c r="G10" s="26" t="s">
        <v>756</v>
      </c>
      <c r="H10" s="26" t="s">
        <v>721</v>
      </c>
      <c r="I10" s="26" t="s">
        <v>32</v>
      </c>
    </row>
    <row r="11">
      <c r="A11" s="94" t="s">
        <v>33</v>
      </c>
      <c r="B11" s="94" t="n">
        <v>429</v>
      </c>
      <c r="C11" s="94" t="n">
        <v>1139</v>
      </c>
      <c r="D11" s="94" t="n">
        <v>27</v>
      </c>
      <c r="E11" s="94" t="n">
        <v>337</v>
      </c>
      <c r="F11" s="94" t="n">
        <v>403</v>
      </c>
      <c r="G11" s="94" t="n">
        <v>2</v>
      </c>
      <c r="H11" s="94" t="n">
        <v>4</v>
      </c>
      <c r="I11" s="94" t="n">
        <v>2341</v>
      </c>
    </row>
    <row r="12">
      <c r="A12" s="94" t="s">
        <v>34</v>
      </c>
      <c r="B12" s="94" t="n">
        <v>343</v>
      </c>
      <c r="C12" s="94" t="n">
        <v>1064</v>
      </c>
      <c r="D12" s="94" t="n">
        <v>25</v>
      </c>
      <c r="E12" s="94" t="n">
        <v>290</v>
      </c>
      <c r="F12" s="94" t="n">
        <v>393</v>
      </c>
      <c r="G12" s="94" t="n">
        <v>0</v>
      </c>
      <c r="H12" s="94" t="n">
        <v>1</v>
      </c>
      <c r="I12" s="94" t="n">
        <v>2116</v>
      </c>
    </row>
    <row r="13">
      <c r="A13" s="94" t="s">
        <v>35</v>
      </c>
      <c r="B13" s="94" t="n">
        <v>398</v>
      </c>
      <c r="C13" s="94" t="n">
        <v>973</v>
      </c>
      <c r="D13" s="94" t="n">
        <v>15</v>
      </c>
      <c r="E13" s="94" t="n">
        <v>277</v>
      </c>
      <c r="F13" s="94" t="n">
        <v>418</v>
      </c>
      <c r="G13" s="94" t="n">
        <v>5</v>
      </c>
      <c r="H13" s="94" t="n">
        <v>2</v>
      </c>
      <c r="I13" s="94" t="n">
        <v>2088</v>
      </c>
    </row>
    <row r="14">
      <c r="A14" s="94" t="s">
        <v>36</v>
      </c>
      <c r="B14" s="94" t="n">
        <v>269</v>
      </c>
      <c r="C14" s="94" t="n">
        <v>812</v>
      </c>
      <c r="D14" s="94" t="n">
        <v>19</v>
      </c>
      <c r="E14" s="94" t="n">
        <v>189</v>
      </c>
      <c r="F14" s="94" t="n">
        <v>301</v>
      </c>
      <c r="G14" s="94" t="n">
        <v>5</v>
      </c>
      <c r="H14" s="94" t="n">
        <v>0</v>
      </c>
      <c r="I14" s="94" t="n">
        <v>1595</v>
      </c>
    </row>
    <row r="15">
      <c r="A15" s="94" t="s">
        <v>37</v>
      </c>
      <c r="B15" s="94" t="n">
        <v>321</v>
      </c>
      <c r="C15" s="94" t="n">
        <v>895</v>
      </c>
      <c r="D15" s="94" t="n">
        <v>28</v>
      </c>
      <c r="E15" s="94" t="n">
        <v>182</v>
      </c>
      <c r="F15" s="94" t="n">
        <v>393</v>
      </c>
      <c r="G15" s="94" t="n">
        <v>4</v>
      </c>
      <c r="H15" s="94" t="n">
        <v>0</v>
      </c>
      <c r="I15" s="94" t="n">
        <v>1823</v>
      </c>
    </row>
    <row r="16">
      <c r="A16" s="94" t="s">
        <v>38</v>
      </c>
      <c r="B16" s="94" t="n">
        <v>283</v>
      </c>
      <c r="C16" s="94" t="n">
        <v>730</v>
      </c>
      <c r="D16" s="94" t="n">
        <v>20</v>
      </c>
      <c r="E16" s="94" t="n">
        <v>160</v>
      </c>
      <c r="F16" s="94" t="n">
        <v>322</v>
      </c>
      <c r="G16" s="94" t="n">
        <v>3</v>
      </c>
      <c r="H16" s="94" t="n">
        <v>1</v>
      </c>
      <c r="I16" s="94" t="n">
        <v>1519</v>
      </c>
    </row>
    <row r="17">
      <c r="A17" s="94" t="s">
        <v>39</v>
      </c>
      <c r="B17" s="94" t="n">
        <v>255</v>
      </c>
      <c r="C17" s="94" t="n">
        <v>880</v>
      </c>
      <c r="D17" s="94" t="n">
        <v>18</v>
      </c>
      <c r="E17" s="94" t="n">
        <v>197</v>
      </c>
      <c r="F17" s="94" t="n">
        <v>341</v>
      </c>
      <c r="G17" s="94" t="n">
        <v>2</v>
      </c>
      <c r="H17" s="94" t="n">
        <v>0</v>
      </c>
      <c r="I17" s="94" t="n">
        <v>1693</v>
      </c>
    </row>
    <row r="18">
      <c r="A18" s="94" t="s">
        <v>40</v>
      </c>
      <c r="B18" s="94" t="n">
        <v>232</v>
      </c>
      <c r="C18" s="94" t="n">
        <v>967</v>
      </c>
      <c r="D18" s="94" t="n">
        <v>35</v>
      </c>
      <c r="E18" s="94" t="n">
        <v>203</v>
      </c>
      <c r="F18" s="94" t="n">
        <v>359</v>
      </c>
      <c r="G18" s="94" t="n">
        <v>11</v>
      </c>
      <c r="H18" s="94" t="n">
        <v>1</v>
      </c>
      <c r="I18" s="94" t="n">
        <v>1808</v>
      </c>
    </row>
    <row r="19">
      <c r="A19" s="94" t="s">
        <v>41</v>
      </c>
      <c r="B19" s="94" t="n">
        <v>151</v>
      </c>
      <c r="C19" s="94" t="n">
        <v>676</v>
      </c>
      <c r="D19" s="94" t="n">
        <v>33</v>
      </c>
      <c r="E19" s="94" t="n">
        <v>151</v>
      </c>
      <c r="F19" s="94" t="n">
        <v>284</v>
      </c>
      <c r="G19" s="94" t="n">
        <v>4</v>
      </c>
      <c r="H19" s="94" t="n">
        <v>0</v>
      </c>
      <c r="I19" s="94" t="n">
        <v>1299</v>
      </c>
    </row>
    <row r="20">
      <c r="A20" s="94" t="s">
        <v>42</v>
      </c>
      <c r="B20" s="94" t="n">
        <v>192</v>
      </c>
      <c r="C20" s="94" t="n">
        <v>820</v>
      </c>
      <c r="D20" s="94" t="n">
        <v>31</v>
      </c>
      <c r="E20" s="94" t="n">
        <v>164</v>
      </c>
      <c r="F20" s="94" t="n">
        <v>357</v>
      </c>
      <c r="G20" s="94" t="n">
        <v>10</v>
      </c>
      <c r="H20" s="94" t="n">
        <v>0</v>
      </c>
      <c r="I20" s="94" t="n">
        <v>1574</v>
      </c>
    </row>
    <row r="21">
      <c r="A21" s="94" t="s">
        <v>43</v>
      </c>
      <c r="B21" s="94" t="n">
        <v>195</v>
      </c>
      <c r="C21" s="94" t="n">
        <v>954</v>
      </c>
      <c r="D21" s="94" t="n">
        <v>24</v>
      </c>
      <c r="E21" s="94" t="n">
        <v>190</v>
      </c>
      <c r="F21" s="94" t="n">
        <v>330</v>
      </c>
      <c r="G21" s="94" t="n">
        <v>8</v>
      </c>
      <c r="H21" s="94" t="n">
        <v>0</v>
      </c>
      <c r="I21" s="94" t="n">
        <v>1701</v>
      </c>
    </row>
    <row r="22">
      <c r="A22" s="94" t="s">
        <v>44</v>
      </c>
      <c r="B22" s="94" t="n">
        <v>151</v>
      </c>
      <c r="C22" s="94" t="n">
        <v>885</v>
      </c>
      <c r="D22" s="94" t="n">
        <v>21</v>
      </c>
      <c r="E22" s="94" t="n">
        <v>179</v>
      </c>
      <c r="F22" s="94" t="n">
        <v>344</v>
      </c>
      <c r="G22" s="94" t="n">
        <v>10</v>
      </c>
      <c r="H22" s="94" t="n">
        <v>0</v>
      </c>
      <c r="I22" s="94" t="n">
        <v>1590</v>
      </c>
    </row>
    <row r="23">
      <c r="A23" s="94" t="s">
        <v>45</v>
      </c>
      <c r="B23" s="94" t="n">
        <v>189</v>
      </c>
      <c r="C23" s="94" t="n">
        <v>1134</v>
      </c>
      <c r="D23" s="94" t="n">
        <v>34</v>
      </c>
      <c r="E23" s="94" t="n">
        <v>156</v>
      </c>
      <c r="F23" s="94" t="n">
        <v>374</v>
      </c>
      <c r="G23" s="94" t="n">
        <v>7</v>
      </c>
      <c r="H23" s="94" t="n">
        <v>0</v>
      </c>
      <c r="I23" s="94" t="n">
        <v>1894</v>
      </c>
    </row>
    <row r="24">
      <c r="A24" s="94" t="s">
        <v>46</v>
      </c>
      <c r="B24" s="94" t="n">
        <v>136</v>
      </c>
      <c r="C24" s="94" t="n">
        <v>852</v>
      </c>
      <c r="D24" s="94" t="n">
        <v>38</v>
      </c>
      <c r="E24" s="94" t="n">
        <v>143</v>
      </c>
      <c r="F24" s="94" t="n">
        <v>366</v>
      </c>
      <c r="G24" s="94" t="n">
        <v>9</v>
      </c>
      <c r="H24" s="94" t="n">
        <v>0</v>
      </c>
      <c r="I24" s="94" t="n">
        <v>1544</v>
      </c>
    </row>
    <row r="25">
      <c r="A25" s="94" t="s">
        <v>47</v>
      </c>
      <c r="B25" s="94" t="n">
        <v>119</v>
      </c>
      <c r="C25" s="94" t="n">
        <v>979</v>
      </c>
      <c r="D25" s="94" t="n">
        <v>32</v>
      </c>
      <c r="E25" s="94" t="n">
        <v>179</v>
      </c>
      <c r="F25" s="94" t="n">
        <v>427</v>
      </c>
      <c r="G25" s="94" t="n">
        <v>7</v>
      </c>
      <c r="H25" s="94" t="n">
        <v>0</v>
      </c>
      <c r="I25" s="94" t="n">
        <v>1743</v>
      </c>
    </row>
    <row r="26">
      <c r="A26" s="94" t="s">
        <v>48</v>
      </c>
      <c r="B26" s="94" t="n">
        <v>169</v>
      </c>
      <c r="C26" s="94" t="n">
        <v>827</v>
      </c>
      <c r="D26" s="94" t="n">
        <v>43</v>
      </c>
      <c r="E26" s="94" t="n">
        <v>138</v>
      </c>
      <c r="F26" s="94" t="n">
        <v>324</v>
      </c>
      <c r="G26" s="94" t="n">
        <v>8</v>
      </c>
      <c r="H26" s="94" t="n">
        <v>0</v>
      </c>
      <c r="I26" s="94" t="n">
        <v>1509</v>
      </c>
    </row>
    <row r="27">
      <c r="A27" s="94" t="s">
        <v>49</v>
      </c>
      <c r="B27" s="94" t="n">
        <v>95</v>
      </c>
      <c r="C27" s="94" t="n">
        <v>773</v>
      </c>
      <c r="D27" s="94" t="n">
        <v>56</v>
      </c>
      <c r="E27" s="94" t="n">
        <v>138</v>
      </c>
      <c r="F27" s="94" t="n">
        <v>298</v>
      </c>
      <c r="G27" s="94" t="n">
        <v>6</v>
      </c>
      <c r="H27" s="94" t="n">
        <v>0</v>
      </c>
      <c r="I27" s="94" t="n">
        <v>1366</v>
      </c>
    </row>
    <row r="28">
      <c r="A28" s="94" t="s">
        <v>50</v>
      </c>
      <c r="B28" s="94" t="n">
        <v>171</v>
      </c>
      <c r="C28" s="94" t="n">
        <v>836</v>
      </c>
      <c r="D28" s="94" t="n">
        <v>63</v>
      </c>
      <c r="E28" s="94" t="n">
        <v>119</v>
      </c>
      <c r="F28" s="94" t="n">
        <v>310</v>
      </c>
      <c r="G28" s="94" t="n">
        <v>17</v>
      </c>
      <c r="H28" s="94" t="n">
        <v>0</v>
      </c>
      <c r="I28" s="94" t="n">
        <v>1516</v>
      </c>
    </row>
    <row r="29">
      <c r="A29" s="94" t="s">
        <v>51</v>
      </c>
      <c r="B29" s="94" t="n">
        <v>136</v>
      </c>
      <c r="C29" s="94" t="n">
        <v>881</v>
      </c>
      <c r="D29" s="94" t="n">
        <v>29</v>
      </c>
      <c r="E29" s="94" t="n">
        <v>119</v>
      </c>
      <c r="F29" s="94" t="n">
        <v>264</v>
      </c>
      <c r="G29" s="94" t="n">
        <v>12</v>
      </c>
      <c r="H29" s="94" t="n">
        <v>0</v>
      </c>
      <c r="I29" s="94" t="n">
        <v>1441</v>
      </c>
    </row>
    <row r="30">
      <c r="A30" s="94" t="s">
        <v>52</v>
      </c>
      <c r="B30" s="94" t="n">
        <v>209</v>
      </c>
      <c r="C30" s="94" t="n">
        <v>843</v>
      </c>
      <c r="D30" s="94" t="n">
        <v>45</v>
      </c>
      <c r="E30" s="94" t="n">
        <v>99</v>
      </c>
      <c r="F30" s="94" t="n">
        <v>241</v>
      </c>
      <c r="G30" s="94" t="n">
        <v>7</v>
      </c>
      <c r="H30" s="94" t="n">
        <v>0</v>
      </c>
      <c r="I30" s="94" t="n">
        <v>1444</v>
      </c>
    </row>
    <row r="31">
      <c r="A31" s="94" t="s">
        <v>53</v>
      </c>
      <c r="B31" s="94" t="n">
        <v>327</v>
      </c>
      <c r="C31" s="94" t="n">
        <v>864</v>
      </c>
      <c r="D31" s="94" t="n">
        <v>52</v>
      </c>
      <c r="E31" s="94" t="n">
        <v>101</v>
      </c>
      <c r="F31" s="94" t="n">
        <v>275</v>
      </c>
      <c r="G31" s="94" t="n">
        <v>5</v>
      </c>
      <c r="H31" s="94" t="n">
        <v>0</v>
      </c>
      <c r="I31" s="94" t="n">
        <v>1624</v>
      </c>
    </row>
    <row r="32">
      <c r="A32" s="94" t="s">
        <v>54</v>
      </c>
      <c r="B32" s="94" t="n">
        <v>271</v>
      </c>
      <c r="C32" s="94" t="n">
        <v>1286</v>
      </c>
      <c r="D32" s="94" t="n">
        <v>40</v>
      </c>
      <c r="E32" s="94" t="n">
        <v>107</v>
      </c>
      <c r="F32" s="94" t="n">
        <v>294</v>
      </c>
      <c r="G32" s="94" t="n">
        <v>9</v>
      </c>
      <c r="H32" s="94" t="n">
        <v>10</v>
      </c>
      <c r="I32" s="94" t="n">
        <v>2017</v>
      </c>
    </row>
    <row r="33">
      <c r="A33" s="94" t="s">
        <v>55</v>
      </c>
      <c r="B33" s="94" t="n">
        <v>254</v>
      </c>
      <c r="C33" s="94" t="n">
        <v>944</v>
      </c>
      <c r="D33" s="94" t="n">
        <v>62</v>
      </c>
      <c r="E33" s="94" t="n">
        <v>123</v>
      </c>
      <c r="F33" s="94" t="n">
        <v>279</v>
      </c>
      <c r="G33" s="94" t="n">
        <v>7</v>
      </c>
      <c r="H33" s="94" t="n">
        <v>0</v>
      </c>
      <c r="I33" s="94" t="n">
        <v>1669</v>
      </c>
    </row>
    <row r="34">
      <c r="A34" s="94" t="s">
        <v>56</v>
      </c>
      <c r="B34" s="94" t="n">
        <v>351</v>
      </c>
      <c r="C34" s="94" t="n">
        <v>1380</v>
      </c>
      <c r="D34" s="94" t="n">
        <v>70</v>
      </c>
      <c r="E34" s="94" t="n">
        <v>179</v>
      </c>
      <c r="F34" s="94" t="n">
        <v>276</v>
      </c>
      <c r="G34" s="94" t="n">
        <v>7</v>
      </c>
      <c r="H34" s="94" t="n">
        <v>1</v>
      </c>
      <c r="I34" s="94" t="n">
        <v>2264</v>
      </c>
    </row>
    <row r="35">
      <c r="A35" s="95" t="s">
        <v>57</v>
      </c>
      <c r="B35" s="95" t="n">
        <v>317</v>
      </c>
      <c r="C35" s="95" t="n">
        <v>1344</v>
      </c>
      <c r="D35" s="95" t="n">
        <v>60</v>
      </c>
      <c r="E35" s="95" t="n">
        <v>159</v>
      </c>
      <c r="F35" s="95" t="n">
        <v>306</v>
      </c>
      <c r="G35" s="95" t="n">
        <v>10</v>
      </c>
      <c r="H35" s="95" t="n">
        <v>0</v>
      </c>
      <c r="I35" s="95" t="n">
        <v>2196</v>
      </c>
    </row>
    <row r="36">
      <c r="A36" s="28" t="s">
        <v>58</v>
      </c>
      <c r="B36" s="28"/>
      <c r="C36" s="28"/>
      <c r="D36" s="28"/>
      <c r="E36" s="28"/>
      <c r="F36" s="28"/>
      <c r="G36" s="28"/>
      <c r="H36" s="28"/>
      <c r="I36" s="28"/>
    </row>
    <row r="37">
      <c r="A37" s="28" t="s">
        <v>60</v>
      </c>
      <c r="B37" s="28"/>
      <c r="C37" s="28"/>
      <c r="D37" s="28"/>
      <c r="E37" s="28"/>
      <c r="F37" s="28"/>
      <c r="G37" s="28"/>
      <c r="H37" s="28"/>
      <c r="I37" s="28"/>
    </row>
  </sheetData>
  <sheetProtection sheet="1"/>
  <mergeCells count="3">
    <mergeCell ref="B1:E1"/>
    <mergeCell ref="A36:I36"/>
    <mergeCell ref="A37:I37"/>
  </mergeCells>
  <hyperlinks>
    <hyperlink ref="A7" r:id="rId1h"/>
  </hyperlinks>
  <pageMargins left="0.7" right="0.7" top="0.75" bottom="0.75" header="0.3" footer="0.3"/>
  <pageSetup paperSize="9" orientation="portrait"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758</v>
      </c>
    </row>
    <row r="6" ht="15.95" customHeight="1">
      <c r="A6" s="16" t="s">
        <v>27</v>
      </c>
    </row>
    <row r="7" ht="15" customHeight="1">
      <c r="A7" s="9" t="s">
        <v>25</v>
      </c>
    </row>
    <row r="9">
      <c r="A9" s="23"/>
      <c r="B9" s="23"/>
      <c r="C9" s="23"/>
      <c r="D9" s="23"/>
      <c r="E9" s="23"/>
      <c r="F9" s="23"/>
      <c r="G9" s="23"/>
    </row>
    <row r="10">
      <c r="A10" s="96" t="s">
        <v>29</v>
      </c>
      <c r="B10" s="26" t="s">
        <v>81</v>
      </c>
      <c r="C10" s="26" t="s">
        <v>82</v>
      </c>
      <c r="D10" s="26" t="s">
        <v>83</v>
      </c>
      <c r="E10" s="26" t="s">
        <v>84</v>
      </c>
      <c r="F10" s="26" t="s">
        <v>86</v>
      </c>
      <c r="G10" s="26" t="s">
        <v>32</v>
      </c>
    </row>
    <row r="11">
      <c r="A11" s="96" t="s">
        <v>33</v>
      </c>
      <c r="B11" s="96" t="n">
        <v>2031</v>
      </c>
      <c r="C11" s="96" t="n">
        <v>286</v>
      </c>
      <c r="D11" s="96" t="n">
        <v>24</v>
      </c>
      <c r="E11" s="96" t="n">
        <v>0</v>
      </c>
      <c r="F11" s="96" t="n">
        <v>0</v>
      </c>
      <c r="G11" s="96" t="n">
        <v>2341</v>
      </c>
    </row>
    <row r="12">
      <c r="A12" s="96" t="s">
        <v>34</v>
      </c>
      <c r="B12" s="96" t="n">
        <v>1879</v>
      </c>
      <c r="C12" s="96" t="n">
        <v>222</v>
      </c>
      <c r="D12" s="96" t="n">
        <v>15</v>
      </c>
      <c r="E12" s="96" t="n">
        <v>0</v>
      </c>
      <c r="F12" s="96" t="n">
        <v>0</v>
      </c>
      <c r="G12" s="96" t="n">
        <v>2116</v>
      </c>
    </row>
    <row r="13">
      <c r="A13" s="96" t="s">
        <v>35</v>
      </c>
      <c r="B13" s="96" t="n">
        <v>1798</v>
      </c>
      <c r="C13" s="96" t="n">
        <v>277</v>
      </c>
      <c r="D13" s="96" t="n">
        <v>13</v>
      </c>
      <c r="E13" s="96" t="n">
        <v>0</v>
      </c>
      <c r="F13" s="96" t="n">
        <v>0</v>
      </c>
      <c r="G13" s="96" t="n">
        <v>2088</v>
      </c>
    </row>
    <row r="14">
      <c r="A14" s="96" t="s">
        <v>36</v>
      </c>
      <c r="B14" s="96" t="n">
        <v>1397</v>
      </c>
      <c r="C14" s="96" t="n">
        <v>182</v>
      </c>
      <c r="D14" s="96" t="n">
        <v>16</v>
      </c>
      <c r="E14" s="96" t="n">
        <v>0</v>
      </c>
      <c r="F14" s="96" t="n">
        <v>0</v>
      </c>
      <c r="G14" s="96" t="n">
        <v>1595</v>
      </c>
    </row>
    <row r="15">
      <c r="A15" s="96" t="s">
        <v>37</v>
      </c>
      <c r="B15" s="96" t="n">
        <v>1546</v>
      </c>
      <c r="C15" s="96" t="n">
        <v>250</v>
      </c>
      <c r="D15" s="96" t="n">
        <v>27</v>
      </c>
      <c r="E15" s="96" t="n">
        <v>0</v>
      </c>
      <c r="F15" s="96" t="n">
        <v>0</v>
      </c>
      <c r="G15" s="96" t="n">
        <v>1823</v>
      </c>
    </row>
    <row r="16">
      <c r="A16" s="96" t="s">
        <v>38</v>
      </c>
      <c r="B16" s="96" t="n">
        <v>1306</v>
      </c>
      <c r="C16" s="96" t="n">
        <v>192</v>
      </c>
      <c r="D16" s="96" t="n">
        <v>21</v>
      </c>
      <c r="E16" s="96" t="n">
        <v>0</v>
      </c>
      <c r="F16" s="96" t="n">
        <v>0</v>
      </c>
      <c r="G16" s="96" t="n">
        <v>1519</v>
      </c>
    </row>
    <row r="17">
      <c r="A17" s="96" t="s">
        <v>39</v>
      </c>
      <c r="B17" s="96" t="n">
        <v>1484</v>
      </c>
      <c r="C17" s="96" t="n">
        <v>192</v>
      </c>
      <c r="D17" s="96" t="n">
        <v>17</v>
      </c>
      <c r="E17" s="96" t="n">
        <v>0</v>
      </c>
      <c r="F17" s="96" t="n">
        <v>0</v>
      </c>
      <c r="G17" s="96" t="n">
        <v>1693</v>
      </c>
    </row>
    <row r="18">
      <c r="A18" s="96" t="s">
        <v>40</v>
      </c>
      <c r="B18" s="96" t="n">
        <v>1588</v>
      </c>
      <c r="C18" s="96" t="n">
        <v>184</v>
      </c>
      <c r="D18" s="96" t="n">
        <v>35</v>
      </c>
      <c r="E18" s="96" t="n">
        <v>0</v>
      </c>
      <c r="F18" s="96" t="n">
        <v>1</v>
      </c>
      <c r="G18" s="96" t="n">
        <v>1808</v>
      </c>
    </row>
    <row r="19">
      <c r="A19" s="96" t="s">
        <v>41</v>
      </c>
      <c r="B19" s="96" t="n">
        <v>1131</v>
      </c>
      <c r="C19" s="96" t="n">
        <v>142</v>
      </c>
      <c r="D19" s="96" t="n">
        <v>26</v>
      </c>
      <c r="E19" s="96" t="n">
        <v>0</v>
      </c>
      <c r="F19" s="96" t="n">
        <v>0</v>
      </c>
      <c r="G19" s="96" t="n">
        <v>1299</v>
      </c>
    </row>
    <row r="20">
      <c r="A20" s="96" t="s">
        <v>42</v>
      </c>
      <c r="B20" s="96" t="n">
        <v>1382</v>
      </c>
      <c r="C20" s="96" t="n">
        <v>172</v>
      </c>
      <c r="D20" s="96" t="n">
        <v>20</v>
      </c>
      <c r="E20" s="96" t="n">
        <v>0</v>
      </c>
      <c r="F20" s="96" t="n">
        <v>0</v>
      </c>
      <c r="G20" s="96" t="n">
        <v>1574</v>
      </c>
    </row>
    <row r="21">
      <c r="A21" s="96" t="s">
        <v>43</v>
      </c>
      <c r="B21" s="96" t="n">
        <v>1483</v>
      </c>
      <c r="C21" s="96" t="n">
        <v>196</v>
      </c>
      <c r="D21" s="96" t="n">
        <v>22</v>
      </c>
      <c r="E21" s="96" t="n">
        <v>0</v>
      </c>
      <c r="F21" s="96" t="n">
        <v>0</v>
      </c>
      <c r="G21" s="96" t="n">
        <v>1701</v>
      </c>
    </row>
    <row r="22">
      <c r="A22" s="96" t="s">
        <v>44</v>
      </c>
      <c r="B22" s="96" t="n">
        <v>1363</v>
      </c>
      <c r="C22" s="96" t="n">
        <v>206</v>
      </c>
      <c r="D22" s="96" t="n">
        <v>20</v>
      </c>
      <c r="E22" s="96" t="n">
        <v>1</v>
      </c>
      <c r="F22" s="96" t="n">
        <v>0</v>
      </c>
      <c r="G22" s="96" t="n">
        <v>1590</v>
      </c>
    </row>
    <row r="23">
      <c r="A23" s="96" t="s">
        <v>45</v>
      </c>
      <c r="B23" s="96" t="n">
        <v>1689</v>
      </c>
      <c r="C23" s="96" t="n">
        <v>172</v>
      </c>
      <c r="D23" s="96" t="n">
        <v>33</v>
      </c>
      <c r="E23" s="96" t="n">
        <v>0</v>
      </c>
      <c r="F23" s="96" t="n">
        <v>0</v>
      </c>
      <c r="G23" s="96" t="n">
        <v>1894</v>
      </c>
    </row>
    <row r="24">
      <c r="A24" s="96" t="s">
        <v>46</v>
      </c>
      <c r="B24" s="96" t="n">
        <v>1349</v>
      </c>
      <c r="C24" s="96" t="n">
        <v>162</v>
      </c>
      <c r="D24" s="96" t="n">
        <v>33</v>
      </c>
      <c r="E24" s="96" t="n">
        <v>0</v>
      </c>
      <c r="F24" s="96" t="n">
        <v>0</v>
      </c>
      <c r="G24" s="96" t="n">
        <v>1544</v>
      </c>
    </row>
    <row r="25">
      <c r="A25" s="96" t="s">
        <v>47</v>
      </c>
      <c r="B25" s="96" t="n">
        <v>1502</v>
      </c>
      <c r="C25" s="96" t="n">
        <v>210</v>
      </c>
      <c r="D25" s="96" t="n">
        <v>31</v>
      </c>
      <c r="E25" s="96" t="n">
        <v>0</v>
      </c>
      <c r="F25" s="96" t="n">
        <v>0</v>
      </c>
      <c r="G25" s="96" t="n">
        <v>1743</v>
      </c>
    </row>
    <row r="26">
      <c r="A26" s="96" t="s">
        <v>48</v>
      </c>
      <c r="B26" s="96" t="n">
        <v>1266</v>
      </c>
      <c r="C26" s="96" t="n">
        <v>203</v>
      </c>
      <c r="D26" s="96" t="n">
        <v>40</v>
      </c>
      <c r="E26" s="96" t="n">
        <v>0</v>
      </c>
      <c r="F26" s="96" t="n">
        <v>0</v>
      </c>
      <c r="G26" s="96" t="n">
        <v>1509</v>
      </c>
    </row>
    <row r="27">
      <c r="A27" s="96" t="s">
        <v>49</v>
      </c>
      <c r="B27" s="96" t="n">
        <v>1158</v>
      </c>
      <c r="C27" s="96" t="n">
        <v>154</v>
      </c>
      <c r="D27" s="96" t="n">
        <v>54</v>
      </c>
      <c r="E27" s="96" t="n">
        <v>0</v>
      </c>
      <c r="F27" s="96" t="n">
        <v>0</v>
      </c>
      <c r="G27" s="96" t="n">
        <v>1366</v>
      </c>
    </row>
    <row r="28">
      <c r="A28" s="96" t="s">
        <v>50</v>
      </c>
      <c r="B28" s="96" t="n">
        <v>1256</v>
      </c>
      <c r="C28" s="96" t="n">
        <v>192</v>
      </c>
      <c r="D28" s="96" t="n">
        <v>68</v>
      </c>
      <c r="E28" s="96" t="n">
        <v>0</v>
      </c>
      <c r="F28" s="96" t="n">
        <v>0</v>
      </c>
      <c r="G28" s="96" t="n">
        <v>1516</v>
      </c>
    </row>
    <row r="29">
      <c r="A29" s="96" t="s">
        <v>51</v>
      </c>
      <c r="B29" s="96" t="n">
        <v>1223</v>
      </c>
      <c r="C29" s="96" t="n">
        <v>184</v>
      </c>
      <c r="D29" s="96" t="n">
        <v>34</v>
      </c>
      <c r="E29" s="96" t="n">
        <v>0</v>
      </c>
      <c r="F29" s="96" t="n">
        <v>0</v>
      </c>
      <c r="G29" s="96" t="n">
        <v>1441</v>
      </c>
    </row>
    <row r="30">
      <c r="A30" s="96" t="s">
        <v>52</v>
      </c>
      <c r="B30" s="96" t="n">
        <v>1196</v>
      </c>
      <c r="C30" s="96" t="n">
        <v>207</v>
      </c>
      <c r="D30" s="96" t="n">
        <v>41</v>
      </c>
      <c r="E30" s="96" t="n">
        <v>0</v>
      </c>
      <c r="F30" s="96" t="n">
        <v>0</v>
      </c>
      <c r="G30" s="96" t="n">
        <v>1444</v>
      </c>
    </row>
    <row r="31">
      <c r="A31" s="96" t="s">
        <v>53</v>
      </c>
      <c r="B31" s="96" t="n">
        <v>1264</v>
      </c>
      <c r="C31" s="96" t="n">
        <v>304</v>
      </c>
      <c r="D31" s="96" t="n">
        <v>56</v>
      </c>
      <c r="E31" s="96" t="n">
        <v>0</v>
      </c>
      <c r="F31" s="96" t="n">
        <v>0</v>
      </c>
      <c r="G31" s="96" t="n">
        <v>1624</v>
      </c>
    </row>
    <row r="32">
      <c r="A32" s="96" t="s">
        <v>54</v>
      </c>
      <c r="B32" s="96" t="n">
        <v>1719</v>
      </c>
      <c r="C32" s="96" t="n">
        <v>260</v>
      </c>
      <c r="D32" s="96" t="n">
        <v>36</v>
      </c>
      <c r="E32" s="96" t="n">
        <v>0</v>
      </c>
      <c r="F32" s="96" t="n">
        <v>2</v>
      </c>
      <c r="G32" s="96" t="n">
        <v>2017</v>
      </c>
    </row>
    <row r="33">
      <c r="A33" s="96" t="s">
        <v>55</v>
      </c>
      <c r="B33" s="96" t="n">
        <v>1350</v>
      </c>
      <c r="C33" s="96" t="n">
        <v>268</v>
      </c>
      <c r="D33" s="96" t="n">
        <v>51</v>
      </c>
      <c r="E33" s="96" t="n">
        <v>0</v>
      </c>
      <c r="F33" s="96" t="n">
        <v>0</v>
      </c>
      <c r="G33" s="96" t="n">
        <v>1669</v>
      </c>
    </row>
    <row r="34">
      <c r="A34" s="96" t="s">
        <v>56</v>
      </c>
      <c r="B34" s="96" t="n">
        <v>1866</v>
      </c>
      <c r="C34" s="96" t="n">
        <v>332</v>
      </c>
      <c r="D34" s="96" t="n">
        <v>65</v>
      </c>
      <c r="E34" s="96" t="n">
        <v>0</v>
      </c>
      <c r="F34" s="96" t="n">
        <v>1</v>
      </c>
      <c r="G34" s="96" t="n">
        <v>2264</v>
      </c>
    </row>
    <row r="35">
      <c r="A35" s="97" t="s">
        <v>57</v>
      </c>
      <c r="B35" s="97" t="n">
        <v>1870</v>
      </c>
      <c r="C35" s="97" t="n">
        <v>265</v>
      </c>
      <c r="D35" s="97" t="n">
        <v>61</v>
      </c>
      <c r="E35" s="97" t="n">
        <v>0</v>
      </c>
      <c r="F35" s="97" t="n">
        <v>0</v>
      </c>
      <c r="G35" s="97" t="n">
        <v>2196</v>
      </c>
    </row>
    <row r="36">
      <c r="A36" s="28" t="s">
        <v>58</v>
      </c>
      <c r="B36" s="28"/>
      <c r="C36" s="28"/>
      <c r="D36" s="28"/>
      <c r="E36" s="28"/>
      <c r="F36" s="28"/>
      <c r="G36" s="28"/>
    </row>
    <row r="37">
      <c r="A37" s="28" t="s">
        <v>60</v>
      </c>
      <c r="B37" s="28"/>
      <c r="C37" s="28"/>
      <c r="D37" s="28"/>
      <c r="E37" s="28"/>
      <c r="F37" s="28"/>
      <c r="G37" s="28"/>
    </row>
  </sheetData>
  <sheetProtection sheet="1"/>
  <mergeCells count="3">
    <mergeCell ref="B1:E1"/>
    <mergeCell ref="A36:G36"/>
    <mergeCell ref="A37:G37"/>
  </mergeCells>
  <hyperlinks>
    <hyperlink ref="A7" r:id="rId1h"/>
  </hyperlinks>
  <pageMargins left="0.7" right="0.7" top="0.75" bottom="0.75" header="0.3" footer="0.3"/>
  <pageSetup paperSize="9" orientation="portrait"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760</v>
      </c>
    </row>
    <row r="6" ht="15.95" customHeight="1">
      <c r="A6" s="16" t="s">
        <v>27</v>
      </c>
    </row>
    <row r="7" ht="15" customHeight="1">
      <c r="A7" s="9" t="s">
        <v>25</v>
      </c>
    </row>
    <row r="9">
      <c r="A9" s="23"/>
      <c r="B9" s="23"/>
      <c r="C9" s="23"/>
      <c r="D9" s="23"/>
      <c r="E9" s="23"/>
      <c r="F9" s="23"/>
      <c r="G9" s="23"/>
    </row>
    <row r="10">
      <c r="A10" s="98" t="s">
        <v>761</v>
      </c>
      <c r="B10" s="98" t="s">
        <v>762</v>
      </c>
      <c r="C10" s="26" t="s">
        <v>33</v>
      </c>
      <c r="D10" s="26" t="s">
        <v>34</v>
      </c>
      <c r="E10" s="26" t="s">
        <v>45</v>
      </c>
      <c r="F10" s="26" t="s">
        <v>98</v>
      </c>
      <c r="G10" s="26" t="s">
        <v>99</v>
      </c>
    </row>
    <row r="11">
      <c r="A11" s="98" t="s">
        <v>763</v>
      </c>
      <c r="B11" s="98" t="s">
        <v>82</v>
      </c>
      <c r="C11" s="98" t="n">
        <v>206</v>
      </c>
      <c r="D11" s="98" t="n">
        <v>162</v>
      </c>
      <c r="E11" s="98" t="n">
        <v>91</v>
      </c>
      <c r="F11" s="98" t="n">
        <v>1136</v>
      </c>
      <c r="G11" s="98" t="n">
        <v>1716</v>
      </c>
    </row>
    <row r="12">
      <c r="A12" s="98" t="s">
        <v>764</v>
      </c>
      <c r="B12" s="98" t="s">
        <v>81</v>
      </c>
      <c r="C12" s="98" t="n">
        <v>203</v>
      </c>
      <c r="D12" s="98" t="n">
        <v>180</v>
      </c>
      <c r="E12" s="98" t="n">
        <v>147</v>
      </c>
      <c r="F12" s="98" t="n">
        <v>1111</v>
      </c>
      <c r="G12" s="98" t="n">
        <v>1608</v>
      </c>
    </row>
    <row r="13">
      <c r="A13" s="98" t="s">
        <v>765</v>
      </c>
      <c r="B13" s="98" t="s">
        <v>81</v>
      </c>
      <c r="C13" s="98" t="n">
        <v>192</v>
      </c>
      <c r="D13" s="98" t="n">
        <v>157</v>
      </c>
      <c r="E13" s="98" t="n">
        <v>132</v>
      </c>
      <c r="F13" s="98" t="n">
        <v>918</v>
      </c>
      <c r="G13" s="98" t="n">
        <v>1510</v>
      </c>
    </row>
    <row r="14">
      <c r="A14" s="98" t="s">
        <v>766</v>
      </c>
      <c r="B14" s="98" t="s">
        <v>81</v>
      </c>
      <c r="C14" s="98" t="n">
        <v>185</v>
      </c>
      <c r="D14" s="98" t="n">
        <v>173</v>
      </c>
      <c r="E14" s="98" t="n">
        <v>158</v>
      </c>
      <c r="F14" s="98" t="n">
        <v>1107</v>
      </c>
      <c r="G14" s="98" t="n">
        <v>1907</v>
      </c>
    </row>
    <row r="15">
      <c r="A15" s="98" t="s">
        <v>767</v>
      </c>
      <c r="B15" s="98" t="s">
        <v>81</v>
      </c>
      <c r="C15" s="98" t="n">
        <v>156</v>
      </c>
      <c r="D15" s="98" t="n">
        <v>106</v>
      </c>
      <c r="E15" s="98" t="n">
        <v>21</v>
      </c>
      <c r="F15" s="98" t="n">
        <v>572</v>
      </c>
      <c r="G15" s="98" t="n">
        <v>654</v>
      </c>
    </row>
    <row r="16">
      <c r="A16" s="98" t="s">
        <v>768</v>
      </c>
      <c r="B16" s="98" t="s">
        <v>81</v>
      </c>
      <c r="C16" s="98" t="n">
        <v>119</v>
      </c>
      <c r="D16" s="98" t="n">
        <v>115</v>
      </c>
      <c r="E16" s="98" t="n">
        <v>65</v>
      </c>
      <c r="F16" s="98" t="n">
        <v>657</v>
      </c>
      <c r="G16" s="98" t="n">
        <v>992</v>
      </c>
    </row>
    <row r="17">
      <c r="A17" s="98" t="s">
        <v>769</v>
      </c>
      <c r="B17" s="98" t="s">
        <v>81</v>
      </c>
      <c r="C17" s="98" t="n">
        <v>108</v>
      </c>
      <c r="D17" s="98" t="n">
        <v>100</v>
      </c>
      <c r="E17" s="98" t="n">
        <v>61</v>
      </c>
      <c r="F17" s="98" t="n">
        <v>559</v>
      </c>
      <c r="G17" s="98" t="n">
        <v>863</v>
      </c>
    </row>
    <row r="18">
      <c r="A18" s="98" t="s">
        <v>770</v>
      </c>
      <c r="B18" s="98" t="s">
        <v>81</v>
      </c>
      <c r="C18" s="98" t="n">
        <v>91</v>
      </c>
      <c r="D18" s="98" t="n">
        <v>71</v>
      </c>
      <c r="E18" s="98" t="n">
        <v>9</v>
      </c>
      <c r="F18" s="98" t="n">
        <v>440</v>
      </c>
      <c r="G18" s="98" t="n">
        <v>550</v>
      </c>
    </row>
    <row r="19">
      <c r="A19" s="98" t="s">
        <v>763</v>
      </c>
      <c r="B19" s="98" t="s">
        <v>81</v>
      </c>
      <c r="C19" s="98" t="n">
        <v>88</v>
      </c>
      <c r="D19" s="98" t="n">
        <v>51</v>
      </c>
      <c r="E19" s="98" t="n">
        <v>70</v>
      </c>
      <c r="F19" s="98" t="n">
        <v>499</v>
      </c>
      <c r="G19" s="98" t="n">
        <v>760</v>
      </c>
    </row>
    <row r="20">
      <c r="A20" s="98" t="s">
        <v>771</v>
      </c>
      <c r="B20" s="98" t="s">
        <v>81</v>
      </c>
      <c r="C20" s="98" t="n">
        <v>80</v>
      </c>
      <c r="D20" s="98" t="n">
        <v>80</v>
      </c>
      <c r="E20" s="98" t="n">
        <v>19</v>
      </c>
      <c r="F20" s="98" t="n">
        <v>435</v>
      </c>
      <c r="G20" s="98" t="n">
        <v>603</v>
      </c>
    </row>
    <row r="21">
      <c r="A21" s="98" t="s">
        <v>772</v>
      </c>
      <c r="B21" s="98" t="s">
        <v>81</v>
      </c>
      <c r="C21" s="98" t="n">
        <v>67</v>
      </c>
      <c r="D21" s="98" t="n">
        <v>78</v>
      </c>
      <c r="E21" s="98" t="n">
        <v>60</v>
      </c>
      <c r="F21" s="98" t="n">
        <v>400</v>
      </c>
      <c r="G21" s="98" t="n">
        <v>738</v>
      </c>
    </row>
    <row r="22">
      <c r="A22" s="98" t="s">
        <v>773</v>
      </c>
      <c r="B22" s="98" t="s">
        <v>81</v>
      </c>
      <c r="C22" s="98" t="n">
        <v>66</v>
      </c>
      <c r="D22" s="98" t="n">
        <v>64</v>
      </c>
      <c r="E22" s="98" t="n">
        <v>57</v>
      </c>
      <c r="F22" s="98" t="n">
        <v>402</v>
      </c>
      <c r="G22" s="98" t="n">
        <v>667</v>
      </c>
    </row>
    <row r="23">
      <c r="A23" s="98" t="s">
        <v>774</v>
      </c>
      <c r="B23" s="98" t="s">
        <v>82</v>
      </c>
      <c r="C23" s="98" t="n">
        <v>61</v>
      </c>
      <c r="D23" s="98" t="n">
        <v>35</v>
      </c>
      <c r="E23" s="98" t="n">
        <v>29</v>
      </c>
      <c r="F23" s="98" t="n">
        <v>240</v>
      </c>
      <c r="G23" s="98" t="n">
        <v>324</v>
      </c>
    </row>
    <row r="24">
      <c r="A24" s="98" t="s">
        <v>775</v>
      </c>
      <c r="B24" s="98" t="s">
        <v>81</v>
      </c>
      <c r="C24" s="98" t="n">
        <v>30</v>
      </c>
      <c r="D24" s="98" t="n">
        <v>34</v>
      </c>
      <c r="E24" s="98" t="n">
        <v>38</v>
      </c>
      <c r="F24" s="98" t="n">
        <v>191</v>
      </c>
      <c r="G24" s="98" t="n">
        <v>350</v>
      </c>
    </row>
    <row r="25">
      <c r="A25" s="98" t="s">
        <v>776</v>
      </c>
      <c r="B25" s="98" t="s">
        <v>81</v>
      </c>
      <c r="C25" s="98" t="n">
        <v>30</v>
      </c>
      <c r="D25" s="98" t="n">
        <v>19</v>
      </c>
      <c r="E25" s="98" t="n">
        <v>12</v>
      </c>
      <c r="F25" s="98" t="n">
        <v>114</v>
      </c>
      <c r="G25" s="98" t="n">
        <v>150</v>
      </c>
    </row>
    <row r="26">
      <c r="A26" s="98" t="s">
        <v>777</v>
      </c>
      <c r="B26" s="98" t="s">
        <v>81</v>
      </c>
      <c r="C26" s="98" t="n">
        <v>27</v>
      </c>
      <c r="D26" s="98" t="n">
        <v>34</v>
      </c>
      <c r="E26" s="98" t="n">
        <v>24</v>
      </c>
      <c r="F26" s="98" t="n">
        <v>198</v>
      </c>
      <c r="G26" s="98" t="n">
        <v>309</v>
      </c>
    </row>
    <row r="27">
      <c r="A27" s="98" t="s">
        <v>778</v>
      </c>
      <c r="B27" s="98" t="s">
        <v>81</v>
      </c>
      <c r="C27" s="98" t="n">
        <v>27</v>
      </c>
      <c r="D27" s="98" t="n">
        <v>22</v>
      </c>
      <c r="E27" s="98" t="n">
        <v>22</v>
      </c>
      <c r="F27" s="98" t="n">
        <v>179</v>
      </c>
      <c r="G27" s="98" t="n">
        <v>290</v>
      </c>
    </row>
    <row r="28">
      <c r="A28" s="98" t="s">
        <v>779</v>
      </c>
      <c r="B28" s="98" t="s">
        <v>81</v>
      </c>
      <c r="C28" s="98" t="n">
        <v>25</v>
      </c>
      <c r="D28" s="98" t="n">
        <v>25</v>
      </c>
      <c r="E28" s="98" t="n">
        <v>31</v>
      </c>
      <c r="F28" s="98" t="n">
        <v>166</v>
      </c>
      <c r="G28" s="98" t="n">
        <v>282</v>
      </c>
    </row>
    <row r="29">
      <c r="A29" s="98" t="s">
        <v>780</v>
      </c>
      <c r="B29" s="98" t="s">
        <v>81</v>
      </c>
      <c r="C29" s="98" t="n">
        <v>25</v>
      </c>
      <c r="D29" s="98" t="n">
        <v>19</v>
      </c>
      <c r="E29" s="98" t="n">
        <v>9</v>
      </c>
      <c r="F29" s="98" t="n">
        <v>135</v>
      </c>
      <c r="G29" s="98" t="n">
        <v>205</v>
      </c>
    </row>
    <row r="30">
      <c r="A30" s="98" t="s">
        <v>781</v>
      </c>
      <c r="B30" s="98" t="s">
        <v>81</v>
      </c>
      <c r="C30" s="98" t="n">
        <v>24</v>
      </c>
      <c r="D30" s="98" t="n">
        <v>26</v>
      </c>
      <c r="E30" s="98" t="n">
        <v>6</v>
      </c>
      <c r="F30" s="98" t="n">
        <v>109</v>
      </c>
      <c r="G30" s="98" t="n">
        <v>140</v>
      </c>
    </row>
    <row r="31">
      <c r="A31" s="98" t="s">
        <v>782</v>
      </c>
      <c r="B31" s="98" t="s">
        <v>81</v>
      </c>
      <c r="C31" s="98" t="n">
        <v>24</v>
      </c>
      <c r="D31" s="98" t="n">
        <v>15</v>
      </c>
      <c r="E31" s="98" t="n">
        <v>2</v>
      </c>
      <c r="F31" s="98" t="n">
        <v>60</v>
      </c>
      <c r="G31" s="98" t="n">
        <v>66</v>
      </c>
    </row>
    <row r="32">
      <c r="A32" s="98" t="s">
        <v>783</v>
      </c>
      <c r="B32" s="98" t="s">
        <v>81</v>
      </c>
      <c r="C32" s="98" t="n">
        <v>23</v>
      </c>
      <c r="D32" s="98" t="n">
        <v>20</v>
      </c>
      <c r="E32" s="98" t="n">
        <v>8</v>
      </c>
      <c r="F32" s="98" t="n">
        <v>102</v>
      </c>
      <c r="G32" s="98" t="n">
        <v>160</v>
      </c>
    </row>
    <row r="33">
      <c r="A33" s="98" t="s">
        <v>784</v>
      </c>
      <c r="B33" s="98" t="s">
        <v>81</v>
      </c>
      <c r="C33" s="98" t="n">
        <v>22</v>
      </c>
      <c r="D33" s="98" t="n">
        <v>23</v>
      </c>
      <c r="E33" s="98" t="n">
        <v>29</v>
      </c>
      <c r="F33" s="98" t="n">
        <v>142</v>
      </c>
      <c r="G33" s="98" t="n">
        <v>231</v>
      </c>
    </row>
    <row r="34">
      <c r="A34" s="98" t="s">
        <v>785</v>
      </c>
      <c r="B34" s="98" t="s">
        <v>81</v>
      </c>
      <c r="C34" s="98" t="n">
        <v>21</v>
      </c>
      <c r="D34" s="98" t="n">
        <v>26</v>
      </c>
      <c r="E34" s="98" t="n">
        <v>47</v>
      </c>
      <c r="F34" s="98" t="n">
        <v>111</v>
      </c>
      <c r="G34" s="98" t="n">
        <v>209</v>
      </c>
    </row>
    <row r="35">
      <c r="A35" s="98" t="s">
        <v>786</v>
      </c>
      <c r="B35" s="98" t="s">
        <v>81</v>
      </c>
      <c r="C35" s="98" t="n">
        <v>19</v>
      </c>
      <c r="D35" s="98" t="n">
        <v>31</v>
      </c>
      <c r="E35" s="98" t="n">
        <v>23</v>
      </c>
      <c r="F35" s="98" t="n">
        <v>183</v>
      </c>
      <c r="G35" s="98" t="n">
        <v>281</v>
      </c>
    </row>
    <row r="36">
      <c r="A36" s="98" t="s">
        <v>787</v>
      </c>
      <c r="B36" s="98" t="s">
        <v>81</v>
      </c>
      <c r="C36" s="98" t="n">
        <v>18</v>
      </c>
      <c r="D36" s="98" t="n">
        <v>29</v>
      </c>
      <c r="E36" s="98" t="n">
        <v>18</v>
      </c>
      <c r="F36" s="98" t="n">
        <v>143</v>
      </c>
      <c r="G36" s="98" t="n">
        <v>199</v>
      </c>
    </row>
    <row r="37">
      <c r="A37" s="98" t="s">
        <v>788</v>
      </c>
      <c r="B37" s="98" t="s">
        <v>81</v>
      </c>
      <c r="C37" s="98" t="n">
        <v>18</v>
      </c>
      <c r="D37" s="98" t="n">
        <v>13</v>
      </c>
      <c r="E37" s="98" t="n">
        <v>23</v>
      </c>
      <c r="F37" s="98" t="n">
        <v>109</v>
      </c>
      <c r="G37" s="98" t="n">
        <v>175</v>
      </c>
    </row>
    <row r="38">
      <c r="A38" s="98" t="s">
        <v>789</v>
      </c>
      <c r="B38" s="98" t="s">
        <v>81</v>
      </c>
      <c r="C38" s="98" t="n">
        <v>18</v>
      </c>
      <c r="D38" s="98" t="n">
        <v>20</v>
      </c>
      <c r="E38" s="98" t="n">
        <v>18</v>
      </c>
      <c r="F38" s="98" t="n">
        <v>96</v>
      </c>
      <c r="G38" s="98" t="n">
        <v>171</v>
      </c>
    </row>
    <row r="39">
      <c r="A39" s="98" t="s">
        <v>790</v>
      </c>
      <c r="B39" s="98" t="s">
        <v>81</v>
      </c>
      <c r="C39" s="98" t="n">
        <v>15</v>
      </c>
      <c r="D39" s="98" t="n">
        <v>12</v>
      </c>
      <c r="E39" s="98" t="n">
        <v>8</v>
      </c>
      <c r="F39" s="98" t="n">
        <v>84</v>
      </c>
      <c r="G39" s="98" t="n">
        <v>118</v>
      </c>
    </row>
    <row r="40">
      <c r="A40" s="98" t="s">
        <v>791</v>
      </c>
      <c r="B40" s="98" t="s">
        <v>81</v>
      </c>
      <c r="C40" s="98" t="n">
        <v>14</v>
      </c>
      <c r="D40" s="98" t="n">
        <v>12</v>
      </c>
      <c r="E40" s="98" t="n">
        <v>6</v>
      </c>
      <c r="F40" s="98" t="n">
        <v>83</v>
      </c>
      <c r="G40" s="98" t="n">
        <v>110</v>
      </c>
    </row>
    <row r="41">
      <c r="A41" s="98" t="s">
        <v>792</v>
      </c>
      <c r="B41" s="98" t="s">
        <v>81</v>
      </c>
      <c r="C41" s="98" t="n">
        <v>13</v>
      </c>
      <c r="D41" s="98" t="n">
        <v>24</v>
      </c>
      <c r="E41" s="98" t="n">
        <v>69</v>
      </c>
      <c r="F41" s="98" t="n">
        <v>130</v>
      </c>
      <c r="G41" s="98" t="n">
        <v>445</v>
      </c>
    </row>
    <row r="42">
      <c r="A42" s="98" t="s">
        <v>793</v>
      </c>
      <c r="B42" s="98" t="s">
        <v>81</v>
      </c>
      <c r="C42" s="98" t="n">
        <v>13</v>
      </c>
      <c r="D42" s="98" t="n">
        <v>9</v>
      </c>
      <c r="E42" s="98" t="n">
        <v>6</v>
      </c>
      <c r="F42" s="98" t="n">
        <v>73</v>
      </c>
      <c r="G42" s="98" t="n">
        <v>105</v>
      </c>
    </row>
    <row r="43">
      <c r="A43" s="98" t="s">
        <v>794</v>
      </c>
      <c r="B43" s="98" t="s">
        <v>81</v>
      </c>
      <c r="C43" s="98" t="n">
        <v>13</v>
      </c>
      <c r="D43" s="98" t="n">
        <v>7</v>
      </c>
      <c r="E43" s="98" t="n">
        <v>13</v>
      </c>
      <c r="F43" s="98" t="n">
        <v>68</v>
      </c>
      <c r="G43" s="98" t="n">
        <v>104</v>
      </c>
    </row>
    <row r="44">
      <c r="A44" s="98" t="s">
        <v>795</v>
      </c>
      <c r="B44" s="98" t="s">
        <v>81</v>
      </c>
      <c r="C44" s="98" t="n">
        <v>13</v>
      </c>
      <c r="D44" s="98" t="n">
        <v>14</v>
      </c>
      <c r="E44" s="98" t="n">
        <v>0</v>
      </c>
      <c r="F44" s="98" t="n">
        <v>66</v>
      </c>
      <c r="G44" s="98" t="n">
        <v>72</v>
      </c>
    </row>
    <row r="45">
      <c r="A45" s="98" t="s">
        <v>796</v>
      </c>
      <c r="B45" s="98" t="s">
        <v>83</v>
      </c>
      <c r="C45" s="98" t="n">
        <v>12</v>
      </c>
      <c r="D45" s="98" t="n">
        <v>12</v>
      </c>
      <c r="E45" s="98" t="n">
        <v>6</v>
      </c>
      <c r="F45" s="98" t="n">
        <v>61</v>
      </c>
      <c r="G45" s="98" t="n">
        <v>107</v>
      </c>
    </row>
    <row r="46">
      <c r="A46" s="98" t="s">
        <v>797</v>
      </c>
      <c r="B46" s="98" t="s">
        <v>81</v>
      </c>
      <c r="C46" s="98" t="n">
        <v>11</v>
      </c>
      <c r="D46" s="98" t="n">
        <v>11</v>
      </c>
      <c r="E46" s="98" t="n">
        <v>1</v>
      </c>
      <c r="F46" s="98" t="n">
        <v>42</v>
      </c>
      <c r="G46" s="98" t="n">
        <v>49</v>
      </c>
    </row>
    <row r="47">
      <c r="A47" s="98" t="s">
        <v>798</v>
      </c>
      <c r="B47" s="98" t="s">
        <v>81</v>
      </c>
      <c r="C47" s="98" t="n">
        <v>10</v>
      </c>
      <c r="D47" s="98" t="n">
        <v>14</v>
      </c>
      <c r="E47" s="98" t="n">
        <v>7</v>
      </c>
      <c r="F47" s="98" t="n">
        <v>80</v>
      </c>
      <c r="G47" s="98" t="n">
        <v>135</v>
      </c>
    </row>
    <row r="48">
      <c r="A48" s="98" t="s">
        <v>799</v>
      </c>
      <c r="B48" s="98" t="s">
        <v>81</v>
      </c>
      <c r="C48" s="98" t="n">
        <v>10</v>
      </c>
      <c r="D48" s="98" t="n">
        <v>5</v>
      </c>
      <c r="E48" s="98" t="n">
        <v>16</v>
      </c>
      <c r="F48" s="98" t="n">
        <v>63</v>
      </c>
      <c r="G48" s="98" t="n">
        <v>97</v>
      </c>
    </row>
    <row r="49">
      <c r="A49" s="98" t="s">
        <v>800</v>
      </c>
      <c r="B49" s="98" t="s">
        <v>81</v>
      </c>
      <c r="C49" s="98" t="n">
        <v>10</v>
      </c>
      <c r="D49" s="98" t="n">
        <v>6</v>
      </c>
      <c r="E49" s="98" t="n">
        <v>1</v>
      </c>
      <c r="F49" s="98" t="n">
        <v>23</v>
      </c>
      <c r="G49" s="98" t="n">
        <v>30</v>
      </c>
    </row>
    <row r="50">
      <c r="A50" s="98" t="s">
        <v>801</v>
      </c>
      <c r="B50" s="98" t="s">
        <v>81</v>
      </c>
      <c r="C50" s="98" t="n">
        <v>10</v>
      </c>
      <c r="D50" s="98" t="n">
        <v>7</v>
      </c>
      <c r="E50" s="98" t="n">
        <v>0</v>
      </c>
      <c r="F50" s="98" t="n">
        <v>26</v>
      </c>
      <c r="G50" s="98" t="n">
        <v>26</v>
      </c>
    </row>
    <row r="51">
      <c r="A51" s="98" t="s">
        <v>802</v>
      </c>
      <c r="B51" s="98" t="s">
        <v>81</v>
      </c>
      <c r="C51" s="98" t="n">
        <v>9</v>
      </c>
      <c r="D51" s="98" t="n">
        <v>6</v>
      </c>
      <c r="E51" s="98" t="n">
        <v>11</v>
      </c>
      <c r="F51" s="98" t="n">
        <v>42</v>
      </c>
      <c r="G51" s="98" t="n">
        <v>82</v>
      </c>
    </row>
    <row r="52">
      <c r="A52" s="98" t="s">
        <v>803</v>
      </c>
      <c r="B52" s="98" t="s">
        <v>81</v>
      </c>
      <c r="C52" s="98" t="n">
        <v>8</v>
      </c>
      <c r="D52" s="98" t="n">
        <v>12</v>
      </c>
      <c r="E52" s="98" t="n">
        <v>15</v>
      </c>
      <c r="F52" s="98" t="n">
        <v>70</v>
      </c>
      <c r="G52" s="98" t="n">
        <v>111</v>
      </c>
    </row>
    <row r="53">
      <c r="A53" s="98" t="s">
        <v>804</v>
      </c>
      <c r="B53" s="98" t="s">
        <v>81</v>
      </c>
      <c r="C53" s="98" t="n">
        <v>8</v>
      </c>
      <c r="D53" s="98" t="n">
        <v>10</v>
      </c>
      <c r="E53" s="98" t="n">
        <v>4</v>
      </c>
      <c r="F53" s="98" t="n">
        <v>60</v>
      </c>
      <c r="G53" s="98" t="n">
        <v>93</v>
      </c>
    </row>
    <row r="54">
      <c r="A54" s="98" t="s">
        <v>805</v>
      </c>
      <c r="B54" s="98" t="s">
        <v>81</v>
      </c>
      <c r="C54" s="98" t="n">
        <v>8</v>
      </c>
      <c r="D54" s="98" t="n">
        <v>9</v>
      </c>
      <c r="E54" s="98" t="n">
        <v>6</v>
      </c>
      <c r="F54" s="98" t="n">
        <v>41</v>
      </c>
      <c r="G54" s="98" t="n">
        <v>63</v>
      </c>
    </row>
    <row r="55">
      <c r="A55" s="98" t="s">
        <v>806</v>
      </c>
      <c r="B55" s="98" t="s">
        <v>81</v>
      </c>
      <c r="C55" s="98" t="n">
        <v>7</v>
      </c>
      <c r="D55" s="98" t="n">
        <v>7</v>
      </c>
      <c r="E55" s="98" t="n">
        <v>1</v>
      </c>
      <c r="F55" s="98" t="n">
        <v>27</v>
      </c>
      <c r="G55" s="98" t="n">
        <v>31</v>
      </c>
    </row>
    <row r="56">
      <c r="A56" s="98" t="s">
        <v>807</v>
      </c>
      <c r="B56" s="98" t="s">
        <v>81</v>
      </c>
      <c r="C56" s="98" t="n">
        <v>6</v>
      </c>
      <c r="D56" s="98" t="n">
        <v>1</v>
      </c>
      <c r="E56" s="98" t="n">
        <v>219</v>
      </c>
      <c r="F56" s="98" t="n">
        <v>32</v>
      </c>
      <c r="G56" s="98" t="n">
        <v>369</v>
      </c>
    </row>
    <row r="57">
      <c r="A57" s="98" t="s">
        <v>808</v>
      </c>
      <c r="B57" s="98" t="s">
        <v>81</v>
      </c>
      <c r="C57" s="98" t="n">
        <v>6</v>
      </c>
      <c r="D57" s="98" t="n">
        <v>14</v>
      </c>
      <c r="E57" s="98" t="n">
        <v>5</v>
      </c>
      <c r="F57" s="98" t="n">
        <v>54</v>
      </c>
      <c r="G57" s="98" t="n">
        <v>130</v>
      </c>
    </row>
    <row r="58">
      <c r="A58" s="98" t="s">
        <v>809</v>
      </c>
      <c r="B58" s="98" t="s">
        <v>81</v>
      </c>
      <c r="C58" s="98" t="n">
        <v>6</v>
      </c>
      <c r="D58" s="98" t="n">
        <v>16</v>
      </c>
      <c r="E58" s="98" t="n">
        <v>7</v>
      </c>
      <c r="F58" s="98" t="n">
        <v>71</v>
      </c>
      <c r="G58" s="98" t="n">
        <v>125</v>
      </c>
    </row>
    <row r="59">
      <c r="A59" s="98" t="s">
        <v>810</v>
      </c>
      <c r="B59" s="98" t="s">
        <v>81</v>
      </c>
      <c r="C59" s="98" t="n">
        <v>6</v>
      </c>
      <c r="D59" s="98" t="n">
        <v>9</v>
      </c>
      <c r="E59" s="98" t="n">
        <v>13</v>
      </c>
      <c r="F59" s="98" t="n">
        <v>58</v>
      </c>
      <c r="G59" s="98" t="n">
        <v>116</v>
      </c>
    </row>
    <row r="60">
      <c r="A60" s="98" t="s">
        <v>811</v>
      </c>
      <c r="B60" s="98" t="s">
        <v>81</v>
      </c>
      <c r="C60" s="98" t="n">
        <v>6</v>
      </c>
      <c r="D60" s="98" t="n">
        <v>5</v>
      </c>
      <c r="E60" s="98" t="n">
        <v>0</v>
      </c>
      <c r="F60" s="98" t="n">
        <v>34</v>
      </c>
      <c r="G60" s="98" t="n">
        <v>48</v>
      </c>
    </row>
    <row r="61">
      <c r="A61" s="98" t="s">
        <v>812</v>
      </c>
      <c r="B61" s="98" t="s">
        <v>82</v>
      </c>
      <c r="C61" s="98" t="n">
        <v>6</v>
      </c>
      <c r="D61" s="98" t="n">
        <v>4</v>
      </c>
      <c r="E61" s="98" t="n">
        <v>0</v>
      </c>
      <c r="F61" s="98" t="n">
        <v>15</v>
      </c>
      <c r="G61" s="98" t="n">
        <v>15</v>
      </c>
    </row>
    <row r="62">
      <c r="A62" s="98" t="s">
        <v>813</v>
      </c>
      <c r="B62" s="98" t="s">
        <v>81</v>
      </c>
      <c r="C62" s="98" t="n">
        <v>5</v>
      </c>
      <c r="D62" s="98" t="n">
        <v>13</v>
      </c>
      <c r="E62" s="98" t="n">
        <v>43</v>
      </c>
      <c r="F62" s="98" t="n">
        <v>161</v>
      </c>
      <c r="G62" s="98" t="n">
        <v>401</v>
      </c>
    </row>
    <row r="63">
      <c r="A63" s="98" t="s">
        <v>814</v>
      </c>
      <c r="B63" s="98" t="s">
        <v>81</v>
      </c>
      <c r="C63" s="98" t="n">
        <v>5</v>
      </c>
      <c r="D63" s="98" t="n">
        <v>1</v>
      </c>
      <c r="E63" s="98" t="n">
        <v>0</v>
      </c>
      <c r="F63" s="98" t="n">
        <v>53</v>
      </c>
      <c r="G63" s="98" t="n">
        <v>62</v>
      </c>
    </row>
    <row r="64">
      <c r="A64" s="98" t="s">
        <v>815</v>
      </c>
      <c r="B64" s="98" t="s">
        <v>81</v>
      </c>
      <c r="C64" s="98" t="n">
        <v>5</v>
      </c>
      <c r="D64" s="98" t="n">
        <v>8</v>
      </c>
      <c r="E64" s="98" t="n">
        <v>5</v>
      </c>
      <c r="F64" s="98" t="n">
        <v>36</v>
      </c>
      <c r="G64" s="98" t="n">
        <v>53</v>
      </c>
    </row>
    <row r="65">
      <c r="A65" s="98" t="s">
        <v>816</v>
      </c>
      <c r="B65" s="98" t="s">
        <v>82</v>
      </c>
      <c r="C65" s="98" t="n">
        <v>5</v>
      </c>
      <c r="D65" s="98" t="n">
        <v>4</v>
      </c>
      <c r="E65" s="98" t="n">
        <v>3</v>
      </c>
      <c r="F65" s="98" t="n">
        <v>33</v>
      </c>
      <c r="G65" s="98" t="n">
        <v>47</v>
      </c>
    </row>
    <row r="66">
      <c r="A66" s="98" t="s">
        <v>817</v>
      </c>
      <c r="B66" s="98" t="s">
        <v>81</v>
      </c>
      <c r="C66" s="98" t="n">
        <v>5</v>
      </c>
      <c r="D66" s="98" t="n">
        <v>8</v>
      </c>
      <c r="E66" s="98" t="n">
        <v>3</v>
      </c>
      <c r="F66" s="98" t="n">
        <v>35</v>
      </c>
      <c r="G66" s="98" t="n">
        <v>38</v>
      </c>
    </row>
    <row r="67">
      <c r="A67" s="98" t="s">
        <v>818</v>
      </c>
      <c r="B67" s="98" t="s">
        <v>81</v>
      </c>
      <c r="C67" s="98" t="n">
        <v>5</v>
      </c>
      <c r="D67" s="98" t="n">
        <v>1</v>
      </c>
      <c r="E67" s="98" t="n">
        <v>2</v>
      </c>
      <c r="F67" s="98" t="n">
        <v>15</v>
      </c>
      <c r="G67" s="98" t="n">
        <v>28</v>
      </c>
    </row>
    <row r="68">
      <c r="A68" s="98" t="s">
        <v>819</v>
      </c>
      <c r="B68" s="98" t="s">
        <v>81</v>
      </c>
      <c r="C68" s="98" t="n">
        <v>5</v>
      </c>
      <c r="D68" s="98" t="n">
        <v>4</v>
      </c>
      <c r="E68" s="98" t="n">
        <v>0</v>
      </c>
      <c r="F68" s="98" t="n">
        <v>15</v>
      </c>
      <c r="G68" s="98" t="n">
        <v>24</v>
      </c>
    </row>
    <row r="69">
      <c r="A69" s="98" t="s">
        <v>820</v>
      </c>
      <c r="B69" s="98" t="s">
        <v>81</v>
      </c>
      <c r="C69" s="98" t="n">
        <v>5</v>
      </c>
      <c r="D69" s="98" t="n">
        <v>1</v>
      </c>
      <c r="E69" s="98" t="n">
        <v>0</v>
      </c>
      <c r="F69" s="98" t="n">
        <v>22</v>
      </c>
      <c r="G69" s="98" t="n">
        <v>22</v>
      </c>
    </row>
    <row r="70">
      <c r="A70" s="98" t="s">
        <v>821</v>
      </c>
      <c r="B70" s="98" t="s">
        <v>81</v>
      </c>
      <c r="C70" s="98" t="n">
        <v>4</v>
      </c>
      <c r="D70" s="98" t="n">
        <v>4</v>
      </c>
      <c r="E70" s="98" t="n">
        <v>10</v>
      </c>
      <c r="F70" s="98" t="n">
        <v>42</v>
      </c>
      <c r="G70" s="98" t="n">
        <v>92</v>
      </c>
    </row>
    <row r="71">
      <c r="A71" s="98" t="s">
        <v>822</v>
      </c>
      <c r="B71" s="98" t="s">
        <v>81</v>
      </c>
      <c r="C71" s="98" t="n">
        <v>4</v>
      </c>
      <c r="D71" s="98" t="n">
        <v>3</v>
      </c>
      <c r="E71" s="98" t="n">
        <v>3</v>
      </c>
      <c r="F71" s="98" t="n">
        <v>22</v>
      </c>
      <c r="G71" s="98" t="n">
        <v>32</v>
      </c>
    </row>
    <row r="72">
      <c r="A72" s="98" t="s">
        <v>823</v>
      </c>
      <c r="B72" s="98" t="s">
        <v>81</v>
      </c>
      <c r="C72" s="98" t="n">
        <v>4</v>
      </c>
      <c r="D72" s="98" t="n">
        <v>0</v>
      </c>
      <c r="E72" s="98" t="n">
        <v>1</v>
      </c>
      <c r="F72" s="98" t="n">
        <v>22</v>
      </c>
      <c r="G72" s="98" t="n">
        <v>29</v>
      </c>
    </row>
    <row r="73">
      <c r="A73" s="98" t="s">
        <v>824</v>
      </c>
      <c r="B73" s="98" t="s">
        <v>83</v>
      </c>
      <c r="C73" s="98" t="n">
        <v>4</v>
      </c>
      <c r="D73" s="98" t="n">
        <v>1</v>
      </c>
      <c r="E73" s="98" t="n">
        <v>3</v>
      </c>
      <c r="F73" s="98" t="n">
        <v>17</v>
      </c>
      <c r="G73" s="98" t="n">
        <v>26</v>
      </c>
    </row>
    <row r="74">
      <c r="A74" s="98" t="s">
        <v>825</v>
      </c>
      <c r="B74" s="98" t="s">
        <v>81</v>
      </c>
      <c r="C74" s="98" t="n">
        <v>4</v>
      </c>
      <c r="D74" s="98" t="n">
        <v>1</v>
      </c>
      <c r="E74" s="98" t="n">
        <v>2</v>
      </c>
      <c r="F74" s="98" t="n">
        <v>16</v>
      </c>
      <c r="G74" s="98" t="n">
        <v>21</v>
      </c>
    </row>
    <row r="75">
      <c r="A75" s="98" t="s">
        <v>826</v>
      </c>
      <c r="B75" s="98" t="s">
        <v>81</v>
      </c>
      <c r="C75" s="98" t="n">
        <v>3</v>
      </c>
      <c r="D75" s="98" t="n">
        <v>3</v>
      </c>
      <c r="E75" s="98" t="n">
        <v>3</v>
      </c>
      <c r="F75" s="98" t="n">
        <v>27</v>
      </c>
      <c r="G75" s="98" t="n">
        <v>48</v>
      </c>
    </row>
    <row r="76">
      <c r="A76" s="98" t="s">
        <v>827</v>
      </c>
      <c r="B76" s="98" t="s">
        <v>81</v>
      </c>
      <c r="C76" s="98" t="n">
        <v>3</v>
      </c>
      <c r="D76" s="98" t="n">
        <v>2</v>
      </c>
      <c r="E76" s="98" t="n">
        <v>4</v>
      </c>
      <c r="F76" s="98" t="n">
        <v>21</v>
      </c>
      <c r="G76" s="98" t="n">
        <v>35</v>
      </c>
    </row>
    <row r="77">
      <c r="A77" s="98" t="s">
        <v>828</v>
      </c>
      <c r="B77" s="98" t="s">
        <v>81</v>
      </c>
      <c r="C77" s="98" t="n">
        <v>3</v>
      </c>
      <c r="D77" s="98" t="n">
        <v>2</v>
      </c>
      <c r="E77" s="98" t="n">
        <v>1</v>
      </c>
      <c r="F77" s="98" t="n">
        <v>14</v>
      </c>
      <c r="G77" s="98" t="n">
        <v>30</v>
      </c>
    </row>
    <row r="78">
      <c r="A78" s="98" t="s">
        <v>829</v>
      </c>
      <c r="B78" s="98" t="s">
        <v>81</v>
      </c>
      <c r="C78" s="98" t="n">
        <v>3</v>
      </c>
      <c r="D78" s="98" t="n">
        <v>4</v>
      </c>
      <c r="E78" s="98" t="n">
        <v>0</v>
      </c>
      <c r="F78" s="98" t="n">
        <v>21</v>
      </c>
      <c r="G78" s="98" t="n">
        <v>24</v>
      </c>
    </row>
    <row r="79">
      <c r="A79" s="98" t="s">
        <v>830</v>
      </c>
      <c r="B79" s="98" t="s">
        <v>81</v>
      </c>
      <c r="C79" s="98" t="n">
        <v>3</v>
      </c>
      <c r="D79" s="98" t="n">
        <v>2</v>
      </c>
      <c r="E79" s="98" t="n">
        <v>3</v>
      </c>
      <c r="F79" s="98" t="n">
        <v>16</v>
      </c>
      <c r="G79" s="98" t="n">
        <v>23</v>
      </c>
    </row>
    <row r="80">
      <c r="A80" s="98" t="s">
        <v>831</v>
      </c>
      <c r="B80" s="98" t="s">
        <v>81</v>
      </c>
      <c r="C80" s="98" t="n">
        <v>3</v>
      </c>
      <c r="D80" s="98" t="n">
        <v>5</v>
      </c>
      <c r="E80" s="98" t="n">
        <v>2</v>
      </c>
      <c r="F80" s="98" t="n">
        <v>18</v>
      </c>
      <c r="G80" s="98" t="n">
        <v>22</v>
      </c>
    </row>
    <row r="81">
      <c r="A81" s="98" t="s">
        <v>832</v>
      </c>
      <c r="B81" s="98" t="s">
        <v>81</v>
      </c>
      <c r="C81" s="98" t="n">
        <v>3</v>
      </c>
      <c r="D81" s="98" t="n">
        <v>4</v>
      </c>
      <c r="E81" s="98" t="n">
        <v>0</v>
      </c>
      <c r="F81" s="98" t="n">
        <v>15</v>
      </c>
      <c r="G81" s="98" t="n">
        <v>20</v>
      </c>
    </row>
    <row r="82">
      <c r="A82" s="98" t="s">
        <v>833</v>
      </c>
      <c r="B82" s="98" t="s">
        <v>81</v>
      </c>
      <c r="C82" s="98" t="n">
        <v>3</v>
      </c>
      <c r="D82" s="98" t="n">
        <v>1</v>
      </c>
      <c r="E82" s="98" t="n">
        <v>1</v>
      </c>
      <c r="F82" s="98" t="n">
        <v>14</v>
      </c>
      <c r="G82" s="98" t="n">
        <v>19</v>
      </c>
    </row>
    <row r="83">
      <c r="A83" s="98" t="s">
        <v>834</v>
      </c>
      <c r="B83" s="98" t="s">
        <v>81</v>
      </c>
      <c r="C83" s="98" t="n">
        <v>3</v>
      </c>
      <c r="D83" s="98" t="n">
        <v>2</v>
      </c>
      <c r="E83" s="98" t="n">
        <v>2</v>
      </c>
      <c r="F83" s="98" t="n">
        <v>9</v>
      </c>
      <c r="G83" s="98" t="n">
        <v>12</v>
      </c>
    </row>
    <row r="84">
      <c r="A84" s="98" t="s">
        <v>835</v>
      </c>
      <c r="B84" s="98" t="s">
        <v>81</v>
      </c>
      <c r="C84" s="98" t="n">
        <v>3</v>
      </c>
      <c r="D84" s="98" t="n">
        <v>0</v>
      </c>
      <c r="E84" s="98" t="n">
        <v>1</v>
      </c>
      <c r="F84" s="98" t="n">
        <v>4</v>
      </c>
      <c r="G84" s="98" t="n">
        <v>4</v>
      </c>
    </row>
    <row r="85">
      <c r="A85" s="98" t="s">
        <v>836</v>
      </c>
      <c r="B85" s="98" t="s">
        <v>83</v>
      </c>
      <c r="C85" s="98" t="n">
        <v>3</v>
      </c>
      <c r="D85" s="98" t="n">
        <v>0</v>
      </c>
      <c r="E85" s="98" t="n">
        <v>0</v>
      </c>
      <c r="F85" s="98" t="n">
        <v>3</v>
      </c>
      <c r="G85" s="98" t="n">
        <v>4</v>
      </c>
    </row>
    <row r="86">
      <c r="A86" s="98" t="s">
        <v>837</v>
      </c>
      <c r="B86" s="98" t="s">
        <v>222</v>
      </c>
      <c r="C86" s="98" t="n">
        <v>55</v>
      </c>
      <c r="D86" s="98" t="n">
        <v>88</v>
      </c>
      <c r="E86" s="98" t="n">
        <v>159</v>
      </c>
      <c r="F86" s="98" t="n">
        <v>707</v>
      </c>
      <c r="G86" s="98" t="n">
        <v>1340</v>
      </c>
    </row>
    <row r="87">
      <c r="A87" s="99" t="s">
        <v>222</v>
      </c>
      <c r="B87" s="99" t="s">
        <v>222</v>
      </c>
      <c r="C87" s="99" t="n">
        <v>2341</v>
      </c>
      <c r="D87" s="99" t="n">
        <v>2116</v>
      </c>
      <c r="E87" s="99" t="n">
        <v>1894</v>
      </c>
      <c r="F87" s="99" t="n">
        <v>13175</v>
      </c>
      <c r="G87" s="99" t="n">
        <v>21147</v>
      </c>
    </row>
    <row r="88">
      <c r="A88" s="28" t="s">
        <v>58</v>
      </c>
      <c r="B88" s="28"/>
      <c r="C88" s="28"/>
      <c r="D88" s="28"/>
      <c r="E88" s="28"/>
      <c r="F88" s="28"/>
      <c r="G88" s="28"/>
    </row>
    <row r="89">
      <c r="A89" s="28" t="s">
        <v>60</v>
      </c>
      <c r="B89" s="28"/>
      <c r="C89" s="28"/>
      <c r="D89" s="28"/>
      <c r="E89" s="28"/>
      <c r="F89" s="28"/>
      <c r="G89" s="28"/>
    </row>
  </sheetData>
  <sheetProtection sheet="1"/>
  <mergeCells count="3">
    <mergeCell ref="B1:E1"/>
    <mergeCell ref="A88:G88"/>
    <mergeCell ref="A89:G89"/>
  </mergeCells>
  <hyperlinks>
    <hyperlink ref="A7" r:id="rId1h"/>
  </hyperlinks>
  <pageMargins left="0.7" right="0.7" top="0.75" bottom="0.75" header="0.3" footer="0.3"/>
  <pageSetup paperSize="9" orientation="portrait"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839</v>
      </c>
    </row>
    <row r="6" ht="15.95" customHeight="1">
      <c r="A6" s="16" t="s">
        <v>27</v>
      </c>
    </row>
    <row r="7" ht="15" customHeight="1">
      <c r="A7" s="9" t="s">
        <v>25</v>
      </c>
    </row>
    <row r="9">
      <c r="A9" s="23"/>
      <c r="B9" s="23"/>
      <c r="C9" s="23"/>
      <c r="D9" s="23"/>
      <c r="E9" s="23"/>
      <c r="F9" s="23"/>
      <c r="G9" s="23"/>
      <c r="H9" s="23"/>
      <c r="I9" s="23"/>
      <c r="J9" s="23"/>
    </row>
    <row r="10">
      <c r="A10" s="100" t="s">
        <v>29</v>
      </c>
      <c r="B10" s="26" t="s">
        <v>81</v>
      </c>
      <c r="C10" s="26" t="s">
        <v>82</v>
      </c>
      <c r="D10" s="26" t="s">
        <v>83</v>
      </c>
      <c r="E10" s="26" t="s">
        <v>84</v>
      </c>
      <c r="F10" s="26" t="s">
        <v>85</v>
      </c>
      <c r="G10" s="26" t="s">
        <v>90</v>
      </c>
      <c r="H10" s="26" t="s">
        <v>91</v>
      </c>
      <c r="I10" s="26" t="s">
        <v>721</v>
      </c>
      <c r="J10" s="26" t="s">
        <v>32</v>
      </c>
    </row>
    <row r="11">
      <c r="A11" s="100" t="s">
        <v>33</v>
      </c>
      <c r="B11" s="100" t="n">
        <v>210</v>
      </c>
      <c r="C11" s="100" t="n">
        <v>2452</v>
      </c>
      <c r="D11" s="100" t="n">
        <v>1512</v>
      </c>
      <c r="E11" s="100" t="n">
        <v>160</v>
      </c>
      <c r="F11" s="100" t="n">
        <v>3</v>
      </c>
      <c r="G11" s="100" t="n">
        <v>1</v>
      </c>
      <c r="H11" s="100" t="n">
        <v>0</v>
      </c>
      <c r="I11" s="100" t="n">
        <v>0</v>
      </c>
      <c r="J11" s="100" t="n">
        <v>4338</v>
      </c>
    </row>
    <row r="12">
      <c r="A12" s="100" t="s">
        <v>34</v>
      </c>
      <c r="B12" s="100" t="n">
        <v>324</v>
      </c>
      <c r="C12" s="100" t="n">
        <v>1911</v>
      </c>
      <c r="D12" s="100" t="n">
        <v>1656</v>
      </c>
      <c r="E12" s="100" t="n">
        <v>172</v>
      </c>
      <c r="F12" s="100" t="n">
        <v>11</v>
      </c>
      <c r="G12" s="100" t="n">
        <v>0</v>
      </c>
      <c r="H12" s="100" t="n">
        <v>0</v>
      </c>
      <c r="I12" s="100" t="n">
        <v>0</v>
      </c>
      <c r="J12" s="100" t="n">
        <v>4074</v>
      </c>
    </row>
    <row r="13">
      <c r="A13" s="100" t="s">
        <v>35</v>
      </c>
      <c r="B13" s="100" t="n">
        <v>241</v>
      </c>
      <c r="C13" s="100" t="n">
        <v>2072</v>
      </c>
      <c r="D13" s="100" t="n">
        <v>1564</v>
      </c>
      <c r="E13" s="100" t="n">
        <v>97</v>
      </c>
      <c r="F13" s="100" t="n">
        <v>1</v>
      </c>
      <c r="G13" s="100" t="n">
        <v>2</v>
      </c>
      <c r="H13" s="100" t="n">
        <v>0</v>
      </c>
      <c r="I13" s="100" t="n">
        <v>0</v>
      </c>
      <c r="J13" s="100" t="n">
        <v>3977</v>
      </c>
    </row>
    <row r="14">
      <c r="A14" s="100" t="s">
        <v>36</v>
      </c>
      <c r="B14" s="100" t="n">
        <v>269</v>
      </c>
      <c r="C14" s="100" t="n">
        <v>1147</v>
      </c>
      <c r="D14" s="100" t="n">
        <v>1265</v>
      </c>
      <c r="E14" s="100" t="n">
        <v>123</v>
      </c>
      <c r="F14" s="100" t="n">
        <v>1</v>
      </c>
      <c r="G14" s="100" t="n">
        <v>1</v>
      </c>
      <c r="H14" s="100" t="n">
        <v>0</v>
      </c>
      <c r="I14" s="100" t="n">
        <v>5</v>
      </c>
      <c r="J14" s="100" t="n">
        <v>2811</v>
      </c>
    </row>
    <row r="15">
      <c r="A15" s="100" t="s">
        <v>37</v>
      </c>
      <c r="B15" s="100" t="n">
        <v>340</v>
      </c>
      <c r="C15" s="100" t="n">
        <v>1560</v>
      </c>
      <c r="D15" s="100" t="n">
        <v>1262</v>
      </c>
      <c r="E15" s="100" t="n">
        <v>174</v>
      </c>
      <c r="F15" s="100" t="n">
        <v>17</v>
      </c>
      <c r="G15" s="100" t="n">
        <v>1</v>
      </c>
      <c r="H15" s="100" t="n">
        <v>0</v>
      </c>
      <c r="I15" s="100" t="n">
        <v>4</v>
      </c>
      <c r="J15" s="100" t="n">
        <v>3358</v>
      </c>
    </row>
    <row r="16">
      <c r="A16" s="100" t="s">
        <v>38</v>
      </c>
      <c r="B16" s="100" t="n">
        <v>311</v>
      </c>
      <c r="C16" s="100" t="n">
        <v>1576</v>
      </c>
      <c r="D16" s="100" t="n">
        <v>1079</v>
      </c>
      <c r="E16" s="100" t="n">
        <v>139</v>
      </c>
      <c r="F16" s="100" t="n">
        <v>2</v>
      </c>
      <c r="G16" s="100" t="n">
        <v>5</v>
      </c>
      <c r="H16" s="100" t="n">
        <v>0</v>
      </c>
      <c r="I16" s="100" t="n">
        <v>6</v>
      </c>
      <c r="J16" s="100" t="n">
        <v>3118</v>
      </c>
    </row>
    <row r="17">
      <c r="A17" s="100" t="s">
        <v>39</v>
      </c>
      <c r="B17" s="100" t="n">
        <v>229</v>
      </c>
      <c r="C17" s="100" t="n">
        <v>1650</v>
      </c>
      <c r="D17" s="100" t="n">
        <v>852</v>
      </c>
      <c r="E17" s="100" t="n">
        <v>89</v>
      </c>
      <c r="F17" s="100" t="n">
        <v>0</v>
      </c>
      <c r="G17" s="100" t="n">
        <v>0</v>
      </c>
      <c r="H17" s="100" t="n">
        <v>1</v>
      </c>
      <c r="I17" s="100" t="n">
        <v>3</v>
      </c>
      <c r="J17" s="100" t="n">
        <v>2824</v>
      </c>
    </row>
    <row r="18">
      <c r="A18" s="100" t="s">
        <v>40</v>
      </c>
      <c r="B18" s="100" t="n">
        <v>89</v>
      </c>
      <c r="C18" s="100" t="n">
        <v>1194</v>
      </c>
      <c r="D18" s="100" t="n">
        <v>1140</v>
      </c>
      <c r="E18" s="100" t="n">
        <v>122</v>
      </c>
      <c r="F18" s="100" t="n">
        <v>1</v>
      </c>
      <c r="G18" s="100" t="n">
        <v>0</v>
      </c>
      <c r="H18" s="100" t="n">
        <v>0</v>
      </c>
      <c r="I18" s="100" t="n">
        <v>9</v>
      </c>
      <c r="J18" s="100" t="n">
        <v>2555</v>
      </c>
    </row>
    <row r="19">
      <c r="A19" s="100" t="s">
        <v>41</v>
      </c>
      <c r="B19" s="100" t="n">
        <v>125</v>
      </c>
      <c r="C19" s="100" t="n">
        <v>738</v>
      </c>
      <c r="D19" s="100" t="n">
        <v>999</v>
      </c>
      <c r="E19" s="100" t="n">
        <v>156</v>
      </c>
      <c r="F19" s="100" t="n">
        <v>2</v>
      </c>
      <c r="G19" s="100" t="n">
        <v>0</v>
      </c>
      <c r="H19" s="100" t="n">
        <v>0</v>
      </c>
      <c r="I19" s="100" t="n">
        <v>4</v>
      </c>
      <c r="J19" s="100" t="n">
        <v>2024</v>
      </c>
    </row>
    <row r="20">
      <c r="A20" s="100" t="s">
        <v>42</v>
      </c>
      <c r="B20" s="100" t="n">
        <v>203</v>
      </c>
      <c r="C20" s="100" t="n">
        <v>2025</v>
      </c>
      <c r="D20" s="100" t="n">
        <v>2583</v>
      </c>
      <c r="E20" s="100" t="n">
        <v>166</v>
      </c>
      <c r="F20" s="100" t="n">
        <v>130</v>
      </c>
      <c r="G20" s="100" t="n">
        <v>1</v>
      </c>
      <c r="H20" s="100" t="n">
        <v>0</v>
      </c>
      <c r="I20" s="100" t="n">
        <v>1</v>
      </c>
      <c r="J20" s="100" t="n">
        <v>5109</v>
      </c>
    </row>
    <row r="21">
      <c r="A21" s="100" t="s">
        <v>43</v>
      </c>
      <c r="B21" s="100" t="n">
        <v>165</v>
      </c>
      <c r="C21" s="100" t="n">
        <v>1657</v>
      </c>
      <c r="D21" s="100" t="n">
        <v>1619</v>
      </c>
      <c r="E21" s="100" t="n">
        <v>136</v>
      </c>
      <c r="F21" s="100" t="n">
        <v>42</v>
      </c>
      <c r="G21" s="100" t="n">
        <v>0</v>
      </c>
      <c r="H21" s="100" t="n">
        <v>0</v>
      </c>
      <c r="I21" s="100" t="n">
        <v>0</v>
      </c>
      <c r="J21" s="100" t="n">
        <v>3619</v>
      </c>
    </row>
    <row r="22">
      <c r="A22" s="100" t="s">
        <v>44</v>
      </c>
      <c r="B22" s="100" t="n">
        <v>113</v>
      </c>
      <c r="C22" s="100" t="n">
        <v>2247</v>
      </c>
      <c r="D22" s="100" t="n">
        <v>1411</v>
      </c>
      <c r="E22" s="100" t="n">
        <v>110</v>
      </c>
      <c r="F22" s="100" t="n">
        <v>30</v>
      </c>
      <c r="G22" s="100" t="n">
        <v>1</v>
      </c>
      <c r="H22" s="100" t="n">
        <v>0</v>
      </c>
      <c r="I22" s="100" t="n">
        <v>4</v>
      </c>
      <c r="J22" s="100" t="n">
        <v>3916</v>
      </c>
    </row>
    <row r="23">
      <c r="A23" s="100" t="s">
        <v>45</v>
      </c>
      <c r="B23" s="100" t="n">
        <v>25</v>
      </c>
      <c r="C23" s="100" t="n">
        <v>2148</v>
      </c>
      <c r="D23" s="100" t="n">
        <v>1481</v>
      </c>
      <c r="E23" s="100" t="n">
        <v>100</v>
      </c>
      <c r="F23" s="100" t="n">
        <v>36</v>
      </c>
      <c r="G23" s="100" t="n">
        <v>1</v>
      </c>
      <c r="H23" s="100" t="n">
        <v>0</v>
      </c>
      <c r="I23" s="100" t="n">
        <v>1</v>
      </c>
      <c r="J23" s="100" t="n">
        <v>3792</v>
      </c>
    </row>
    <row r="24">
      <c r="A24" s="100" t="s">
        <v>46</v>
      </c>
      <c r="B24" s="100" t="n">
        <v>288</v>
      </c>
      <c r="C24" s="100" t="n">
        <v>1789</v>
      </c>
      <c r="D24" s="100" t="n">
        <v>1562</v>
      </c>
      <c r="E24" s="100" t="n">
        <v>121</v>
      </c>
      <c r="F24" s="100" t="n">
        <v>47</v>
      </c>
      <c r="G24" s="100" t="n">
        <v>2</v>
      </c>
      <c r="H24" s="100" t="n">
        <v>0</v>
      </c>
      <c r="I24" s="100" t="n">
        <v>3</v>
      </c>
      <c r="J24" s="100" t="n">
        <v>3812</v>
      </c>
    </row>
    <row r="25">
      <c r="A25" s="100" t="s">
        <v>47</v>
      </c>
      <c r="B25" s="100" t="n">
        <v>356</v>
      </c>
      <c r="C25" s="100" t="n">
        <v>2533</v>
      </c>
      <c r="D25" s="100" t="n">
        <v>1583</v>
      </c>
      <c r="E25" s="100" t="n">
        <v>82</v>
      </c>
      <c r="F25" s="100" t="n">
        <v>42</v>
      </c>
      <c r="G25" s="100" t="n">
        <v>1</v>
      </c>
      <c r="H25" s="100" t="n">
        <v>0</v>
      </c>
      <c r="I25" s="100" t="n">
        <v>5</v>
      </c>
      <c r="J25" s="100" t="n">
        <v>4602</v>
      </c>
    </row>
    <row r="26">
      <c r="A26" s="100" t="s">
        <v>48</v>
      </c>
      <c r="B26" s="100" t="n">
        <v>304</v>
      </c>
      <c r="C26" s="100" t="n">
        <v>1869</v>
      </c>
      <c r="D26" s="100" t="n">
        <v>1235</v>
      </c>
      <c r="E26" s="100" t="n">
        <v>103</v>
      </c>
      <c r="F26" s="100" t="n">
        <v>22</v>
      </c>
      <c r="G26" s="100" t="n">
        <v>1</v>
      </c>
      <c r="H26" s="100" t="n">
        <v>0</v>
      </c>
      <c r="I26" s="100" t="n">
        <v>3</v>
      </c>
      <c r="J26" s="100" t="n">
        <v>3537</v>
      </c>
    </row>
    <row r="27">
      <c r="A27" s="100" t="s">
        <v>49</v>
      </c>
      <c r="B27" s="100" t="n">
        <v>19</v>
      </c>
      <c r="C27" s="100" t="n">
        <v>1789</v>
      </c>
      <c r="D27" s="100" t="n">
        <v>1192</v>
      </c>
      <c r="E27" s="100" t="n">
        <v>76</v>
      </c>
      <c r="F27" s="100" t="n">
        <v>32</v>
      </c>
      <c r="G27" s="100" t="n">
        <v>1</v>
      </c>
      <c r="H27" s="100" t="n">
        <v>0</v>
      </c>
      <c r="I27" s="100" t="n">
        <v>3</v>
      </c>
      <c r="J27" s="100" t="n">
        <v>3112</v>
      </c>
    </row>
    <row r="28">
      <c r="A28" s="100" t="s">
        <v>50</v>
      </c>
      <c r="B28" s="100" t="n">
        <v>484</v>
      </c>
      <c r="C28" s="100" t="n">
        <v>2176</v>
      </c>
      <c r="D28" s="100" t="n">
        <v>887</v>
      </c>
      <c r="E28" s="100" t="n">
        <v>102</v>
      </c>
      <c r="F28" s="100" t="n">
        <v>45</v>
      </c>
      <c r="G28" s="100" t="n">
        <v>2</v>
      </c>
      <c r="H28" s="100" t="n">
        <v>0</v>
      </c>
      <c r="I28" s="100" t="n">
        <v>1</v>
      </c>
      <c r="J28" s="100" t="n">
        <v>3697</v>
      </c>
    </row>
    <row r="29">
      <c r="A29" s="100" t="s">
        <v>51</v>
      </c>
      <c r="B29" s="100" t="n">
        <v>201</v>
      </c>
      <c r="C29" s="100" t="n">
        <v>1876</v>
      </c>
      <c r="D29" s="100" t="n">
        <v>1211</v>
      </c>
      <c r="E29" s="100" t="n">
        <v>112</v>
      </c>
      <c r="F29" s="100" t="n">
        <v>36</v>
      </c>
      <c r="G29" s="100" t="n">
        <v>0</v>
      </c>
      <c r="H29" s="100" t="n">
        <v>0</v>
      </c>
      <c r="I29" s="100" t="n">
        <v>0</v>
      </c>
      <c r="J29" s="100" t="n">
        <v>3436</v>
      </c>
    </row>
    <row r="30">
      <c r="A30" s="100" t="s">
        <v>52</v>
      </c>
      <c r="B30" s="100" t="n">
        <v>278</v>
      </c>
      <c r="C30" s="100" t="n">
        <v>1859</v>
      </c>
      <c r="D30" s="100" t="n">
        <v>1087</v>
      </c>
      <c r="E30" s="100" t="n">
        <v>118</v>
      </c>
      <c r="F30" s="100" t="n">
        <v>14</v>
      </c>
      <c r="G30" s="100" t="n">
        <v>0</v>
      </c>
      <c r="H30" s="100" t="n">
        <v>0</v>
      </c>
      <c r="I30" s="100" t="n">
        <v>0</v>
      </c>
      <c r="J30" s="100" t="n">
        <v>3356</v>
      </c>
    </row>
    <row r="31">
      <c r="A31" s="100" t="s">
        <v>53</v>
      </c>
      <c r="B31" s="100" t="n">
        <v>353</v>
      </c>
      <c r="C31" s="100" t="n">
        <v>2248</v>
      </c>
      <c r="D31" s="100" t="n">
        <v>1269</v>
      </c>
      <c r="E31" s="100" t="n">
        <v>150</v>
      </c>
      <c r="F31" s="100" t="n">
        <v>14</v>
      </c>
      <c r="G31" s="100" t="n">
        <v>2</v>
      </c>
      <c r="H31" s="100" t="n">
        <v>0</v>
      </c>
      <c r="I31" s="100" t="n">
        <v>0</v>
      </c>
      <c r="J31" s="100" t="n">
        <v>4036</v>
      </c>
    </row>
    <row r="32">
      <c r="A32" s="100" t="s">
        <v>54</v>
      </c>
      <c r="B32" s="100" t="n">
        <v>223</v>
      </c>
      <c r="C32" s="100" t="n">
        <v>2229</v>
      </c>
      <c r="D32" s="100" t="n">
        <v>1367</v>
      </c>
      <c r="E32" s="100" t="n">
        <v>145</v>
      </c>
      <c r="F32" s="100" t="n">
        <v>63</v>
      </c>
      <c r="G32" s="100" t="n">
        <v>0</v>
      </c>
      <c r="H32" s="100" t="n">
        <v>0</v>
      </c>
      <c r="I32" s="100" t="n">
        <v>0</v>
      </c>
      <c r="J32" s="100" t="n">
        <v>4027</v>
      </c>
    </row>
    <row r="33">
      <c r="A33" s="100" t="s">
        <v>55</v>
      </c>
      <c r="B33" s="100" t="n">
        <v>178</v>
      </c>
      <c r="C33" s="100" t="n">
        <v>2187</v>
      </c>
      <c r="D33" s="100" t="n">
        <v>1275</v>
      </c>
      <c r="E33" s="100" t="n">
        <v>142</v>
      </c>
      <c r="F33" s="100" t="n">
        <v>53</v>
      </c>
      <c r="G33" s="100" t="n">
        <v>1</v>
      </c>
      <c r="H33" s="100" t="n">
        <v>0</v>
      </c>
      <c r="I33" s="100" t="n">
        <v>0</v>
      </c>
      <c r="J33" s="100" t="n">
        <v>3836</v>
      </c>
    </row>
    <row r="34">
      <c r="A34" s="100" t="s">
        <v>56</v>
      </c>
      <c r="B34" s="100" t="n">
        <v>180</v>
      </c>
      <c r="C34" s="100" t="n">
        <v>2236</v>
      </c>
      <c r="D34" s="100" t="n">
        <v>1517</v>
      </c>
      <c r="E34" s="100" t="n">
        <v>161</v>
      </c>
      <c r="F34" s="100" t="n">
        <v>41</v>
      </c>
      <c r="G34" s="100" t="n">
        <v>0</v>
      </c>
      <c r="H34" s="100" t="n">
        <v>0</v>
      </c>
      <c r="I34" s="100" t="n">
        <v>0</v>
      </c>
      <c r="J34" s="100" t="n">
        <v>4135</v>
      </c>
    </row>
    <row r="35">
      <c r="A35" s="101" t="s">
        <v>57</v>
      </c>
      <c r="B35" s="101" t="n">
        <v>205</v>
      </c>
      <c r="C35" s="101" t="n">
        <v>2423</v>
      </c>
      <c r="D35" s="101" t="n">
        <v>1388</v>
      </c>
      <c r="E35" s="101" t="n">
        <v>146</v>
      </c>
      <c r="F35" s="101" t="n">
        <v>28</v>
      </c>
      <c r="G35" s="101" t="n">
        <v>0</v>
      </c>
      <c r="H35" s="101" t="n">
        <v>0</v>
      </c>
      <c r="I35" s="101" t="n">
        <v>0</v>
      </c>
      <c r="J35" s="101" t="n">
        <v>4190</v>
      </c>
    </row>
    <row r="36">
      <c r="A36" s="28" t="s">
        <v>60</v>
      </c>
      <c r="B36" s="28"/>
      <c r="C36" s="28"/>
      <c r="D36" s="28"/>
      <c r="E36" s="28"/>
      <c r="F36" s="28"/>
      <c r="G36" s="28"/>
      <c r="H36" s="28"/>
      <c r="I36" s="28"/>
      <c r="J36" s="28"/>
    </row>
    <row r="37">
      <c r="A37" s="100"/>
      <c r="B37" s="100"/>
      <c r="C37" s="100"/>
      <c r="D37" s="100"/>
      <c r="E37" s="100"/>
      <c r="F37" s="100"/>
      <c r="G37" s="100"/>
      <c r="H37" s="100"/>
      <c r="I37" s="100"/>
      <c r="J37" s="100"/>
    </row>
  </sheetData>
  <sheetProtection sheet="1"/>
  <mergeCells count="2">
    <mergeCell ref="B1:E1"/>
    <mergeCell ref="A36:J36"/>
  </mergeCells>
  <hyperlinks>
    <hyperlink ref="A7" r:id="rId1h"/>
  </hyperlinks>
  <pageMargins left="0.7" right="0.7" top="0.75" bottom="0.75" header="0.3" footer="0.3"/>
  <pageSetup paperSize="9" orientation="portrait"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841</v>
      </c>
    </row>
    <row r="6" ht="15.95" customHeight="1">
      <c r="A6" s="16" t="s">
        <v>27</v>
      </c>
    </row>
    <row r="7" ht="15" customHeight="1">
      <c r="A7" s="9" t="s">
        <v>25</v>
      </c>
    </row>
    <row r="9">
      <c r="A9" s="23"/>
      <c r="B9" s="23"/>
      <c r="C9" s="23"/>
      <c r="D9" s="23"/>
      <c r="E9" s="23"/>
      <c r="F9" s="23"/>
      <c r="G9" s="23"/>
    </row>
    <row r="10">
      <c r="A10" s="102" t="s">
        <v>97</v>
      </c>
      <c r="B10" s="102" t="s">
        <v>296</v>
      </c>
      <c r="C10" s="26" t="s">
        <v>33</v>
      </c>
      <c r="D10" s="26" t="s">
        <v>34</v>
      </c>
      <c r="E10" s="26" t="s">
        <v>45</v>
      </c>
      <c r="F10" s="26" t="s">
        <v>98</v>
      </c>
      <c r="G10" s="26" t="s">
        <v>99</v>
      </c>
    </row>
    <row r="11">
      <c r="A11" s="28" t="s">
        <v>101</v>
      </c>
      <c r="B11" s="102" t="s">
        <v>471</v>
      </c>
      <c r="C11" s="102" t="n">
        <v>2450</v>
      </c>
      <c r="D11" s="102" t="n">
        <v>1802</v>
      </c>
      <c r="E11" s="102" t="n">
        <v>1979</v>
      </c>
      <c r="F11" s="102" t="n">
        <v>11502</v>
      </c>
      <c r="G11" s="102" t="n">
        <v>19619</v>
      </c>
    </row>
    <row r="12">
      <c r="A12" s="28" t="s">
        <v>101</v>
      </c>
      <c r="B12" s="102" t="s">
        <v>299</v>
      </c>
      <c r="C12" s="102" t="n">
        <v>158</v>
      </c>
      <c r="D12" s="102" t="n">
        <v>123</v>
      </c>
      <c r="E12" s="102" t="n">
        <v>361</v>
      </c>
      <c r="F12" s="102" t="n">
        <v>796</v>
      </c>
      <c r="G12" s="102" t="n">
        <v>2986</v>
      </c>
    </row>
    <row r="13">
      <c r="A13" s="28" t="s">
        <v>101</v>
      </c>
      <c r="B13" s="102" t="s">
        <v>472</v>
      </c>
      <c r="C13" s="102" t="n">
        <v>48</v>
      </c>
      <c r="D13" s="102" t="n">
        <v>28</v>
      </c>
      <c r="E13" s="102" t="n">
        <v>14</v>
      </c>
      <c r="F13" s="102" t="n">
        <v>202</v>
      </c>
      <c r="G13" s="102" t="n">
        <v>289</v>
      </c>
    </row>
    <row r="14">
      <c r="A14" s="28" t="s">
        <v>101</v>
      </c>
      <c r="B14" s="102" t="s">
        <v>298</v>
      </c>
      <c r="C14" s="102" t="n">
        <v>34</v>
      </c>
      <c r="D14" s="102" t="n">
        <v>22</v>
      </c>
      <c r="E14" s="102" t="n">
        <v>0</v>
      </c>
      <c r="F14" s="102" t="n">
        <v>155</v>
      </c>
      <c r="G14" s="102" t="n">
        <v>192</v>
      </c>
    </row>
    <row r="15">
      <c r="A15" s="28" t="s">
        <v>101</v>
      </c>
      <c r="B15" s="102" t="s">
        <v>517</v>
      </c>
      <c r="C15" s="102" t="n">
        <v>22</v>
      </c>
      <c r="D15" s="102" t="n">
        <v>6</v>
      </c>
      <c r="E15" s="102" t="n">
        <v>1</v>
      </c>
      <c r="F15" s="102" t="n">
        <v>45</v>
      </c>
      <c r="G15" s="102" t="n">
        <v>57</v>
      </c>
    </row>
    <row r="16">
      <c r="A16" s="28" t="s">
        <v>101</v>
      </c>
      <c r="B16" s="102" t="s">
        <v>510</v>
      </c>
      <c r="C16" s="102" t="n">
        <v>3</v>
      </c>
      <c r="D16" s="102" t="n">
        <v>2</v>
      </c>
      <c r="E16" s="102" t="n">
        <v>0</v>
      </c>
      <c r="F16" s="102" t="n">
        <v>8</v>
      </c>
      <c r="G16" s="102" t="n">
        <v>12</v>
      </c>
    </row>
    <row r="17">
      <c r="A17" s="28" t="s">
        <v>101</v>
      </c>
      <c r="B17" s="102" t="s">
        <v>304</v>
      </c>
      <c r="C17" s="102" t="n">
        <v>0</v>
      </c>
      <c r="D17" s="102" t="n">
        <v>0</v>
      </c>
      <c r="E17" s="102" t="n">
        <v>34</v>
      </c>
      <c r="F17" s="102" t="n">
        <v>6</v>
      </c>
      <c r="G17" s="102" t="n">
        <v>187</v>
      </c>
    </row>
    <row r="18">
      <c r="A18" s="28" t="s">
        <v>101</v>
      </c>
      <c r="B18" s="102" t="s">
        <v>32</v>
      </c>
      <c r="C18" s="102" t="n">
        <v>2715</v>
      </c>
      <c r="D18" s="102" t="n">
        <v>1983</v>
      </c>
      <c r="E18" s="102" t="n">
        <v>2389</v>
      </c>
      <c r="F18" s="102" t="n">
        <v>12714</v>
      </c>
      <c r="G18" s="102" t="n">
        <v>23342</v>
      </c>
    </row>
    <row r="19">
      <c r="A19" s="28" t="s">
        <v>142</v>
      </c>
      <c r="B19" s="102" t="s">
        <v>506</v>
      </c>
      <c r="C19" s="102" t="n">
        <v>223</v>
      </c>
      <c r="D19" s="102" t="n">
        <v>269</v>
      </c>
      <c r="E19" s="102" t="n">
        <v>0</v>
      </c>
      <c r="F19" s="102" t="n">
        <v>1528</v>
      </c>
      <c r="G19" s="102" t="n">
        <v>1613</v>
      </c>
    </row>
    <row r="20">
      <c r="A20" s="28" t="s">
        <v>142</v>
      </c>
      <c r="B20" s="102" t="s">
        <v>474</v>
      </c>
      <c r="C20" s="102" t="n">
        <v>167</v>
      </c>
      <c r="D20" s="102" t="n">
        <v>234</v>
      </c>
      <c r="E20" s="102" t="n">
        <v>253</v>
      </c>
      <c r="F20" s="102" t="n">
        <v>1392</v>
      </c>
      <c r="G20" s="102" t="n">
        <v>2451</v>
      </c>
    </row>
    <row r="21">
      <c r="A21" s="28" t="s">
        <v>142</v>
      </c>
      <c r="B21" s="102" t="s">
        <v>385</v>
      </c>
      <c r="C21" s="102" t="n">
        <v>20</v>
      </c>
      <c r="D21" s="102" t="n">
        <v>18</v>
      </c>
      <c r="E21" s="102" t="n">
        <v>21</v>
      </c>
      <c r="F21" s="102" t="n">
        <v>122</v>
      </c>
      <c r="G21" s="102" t="n">
        <v>192</v>
      </c>
    </row>
    <row r="22">
      <c r="A22" s="28" t="s">
        <v>142</v>
      </c>
      <c r="B22" s="102" t="s">
        <v>304</v>
      </c>
      <c r="C22" s="102" t="n">
        <v>0</v>
      </c>
      <c r="D22" s="102" t="n">
        <v>0</v>
      </c>
      <c r="E22" s="102" t="n">
        <v>31</v>
      </c>
      <c r="F22" s="102" t="n">
        <v>0</v>
      </c>
      <c r="G22" s="102" t="n">
        <v>208</v>
      </c>
    </row>
    <row r="23">
      <c r="A23" s="28" t="s">
        <v>142</v>
      </c>
      <c r="B23" s="102" t="s">
        <v>32</v>
      </c>
      <c r="C23" s="102" t="n">
        <v>410</v>
      </c>
      <c r="D23" s="102" t="n">
        <v>521</v>
      </c>
      <c r="E23" s="102" t="n">
        <v>305</v>
      </c>
      <c r="F23" s="102" t="n">
        <v>3042</v>
      </c>
      <c r="G23" s="102" t="n">
        <v>4464</v>
      </c>
    </row>
    <row r="24">
      <c r="A24" s="28" t="s">
        <v>146</v>
      </c>
      <c r="B24" s="102" t="s">
        <v>473</v>
      </c>
      <c r="C24" s="102" t="n">
        <v>190</v>
      </c>
      <c r="D24" s="102" t="n">
        <v>321</v>
      </c>
      <c r="E24" s="102" t="n">
        <v>410</v>
      </c>
      <c r="F24" s="102" t="n">
        <v>1856</v>
      </c>
      <c r="G24" s="102" t="n">
        <v>3299</v>
      </c>
    </row>
    <row r="25">
      <c r="A25" s="28" t="s">
        <v>146</v>
      </c>
      <c r="B25" s="102" t="s">
        <v>388</v>
      </c>
      <c r="C25" s="102" t="n">
        <v>22</v>
      </c>
      <c r="D25" s="102" t="n">
        <v>25</v>
      </c>
      <c r="E25" s="102" t="n">
        <v>30</v>
      </c>
      <c r="F25" s="102" t="n">
        <v>170</v>
      </c>
      <c r="G25" s="102" t="n">
        <v>282</v>
      </c>
    </row>
    <row r="26">
      <c r="A26" s="28" t="s">
        <v>146</v>
      </c>
      <c r="B26" s="102" t="s">
        <v>842</v>
      </c>
      <c r="C26" s="102" t="n">
        <v>14</v>
      </c>
      <c r="D26" s="102" t="n">
        <v>25</v>
      </c>
      <c r="E26" s="102" t="n">
        <v>3</v>
      </c>
      <c r="F26" s="102" t="n">
        <v>136</v>
      </c>
      <c r="G26" s="102" t="n">
        <v>160</v>
      </c>
    </row>
    <row r="27">
      <c r="A27" s="28" t="s">
        <v>146</v>
      </c>
      <c r="B27" s="102" t="s">
        <v>505</v>
      </c>
      <c r="C27" s="102" t="n">
        <v>3</v>
      </c>
      <c r="D27" s="102" t="n">
        <v>5</v>
      </c>
      <c r="E27" s="102" t="n">
        <v>1</v>
      </c>
      <c r="F27" s="102" t="n">
        <v>39</v>
      </c>
      <c r="G27" s="102" t="n">
        <v>59</v>
      </c>
    </row>
    <row r="28">
      <c r="A28" s="28" t="s">
        <v>146</v>
      </c>
      <c r="B28" s="102" t="s">
        <v>389</v>
      </c>
      <c r="C28" s="102" t="n">
        <v>2</v>
      </c>
      <c r="D28" s="102" t="n">
        <v>1</v>
      </c>
      <c r="E28" s="102" t="n">
        <v>4</v>
      </c>
      <c r="F28" s="102" t="n">
        <v>14</v>
      </c>
      <c r="G28" s="102" t="n">
        <v>23</v>
      </c>
    </row>
    <row r="29">
      <c r="A29" s="28" t="s">
        <v>146</v>
      </c>
      <c r="B29" s="102" t="s">
        <v>32</v>
      </c>
      <c r="C29" s="102" t="n">
        <v>231</v>
      </c>
      <c r="D29" s="102" t="n">
        <v>377</v>
      </c>
      <c r="E29" s="102" t="n">
        <v>448</v>
      </c>
      <c r="F29" s="102" t="n">
        <v>2215</v>
      </c>
      <c r="G29" s="102" t="n">
        <v>3823</v>
      </c>
    </row>
    <row r="30">
      <c r="A30" s="28" t="s">
        <v>138</v>
      </c>
      <c r="B30" s="102" t="s">
        <v>379</v>
      </c>
      <c r="C30" s="102" t="n">
        <v>214</v>
      </c>
      <c r="D30" s="102" t="n">
        <v>325</v>
      </c>
      <c r="E30" s="102" t="n">
        <v>14</v>
      </c>
      <c r="F30" s="102" t="n">
        <v>1916</v>
      </c>
      <c r="G30" s="102" t="n">
        <v>2617</v>
      </c>
    </row>
    <row r="31">
      <c r="A31" s="28" t="s">
        <v>138</v>
      </c>
      <c r="B31" s="102" t="s">
        <v>486</v>
      </c>
      <c r="C31" s="102" t="n">
        <v>1</v>
      </c>
      <c r="D31" s="102" t="n">
        <v>0</v>
      </c>
      <c r="E31" s="102" t="n">
        <v>169</v>
      </c>
      <c r="F31" s="102" t="n">
        <v>1</v>
      </c>
      <c r="G31" s="102" t="n">
        <v>112</v>
      </c>
    </row>
    <row r="32">
      <c r="A32" s="28" t="s">
        <v>138</v>
      </c>
      <c r="B32" s="102" t="s">
        <v>32</v>
      </c>
      <c r="C32" s="102" t="n">
        <v>215</v>
      </c>
      <c r="D32" s="102" t="n">
        <v>325</v>
      </c>
      <c r="E32" s="102" t="n">
        <v>183</v>
      </c>
      <c r="F32" s="102" t="n">
        <v>1917</v>
      </c>
      <c r="G32" s="102" t="n">
        <v>2729</v>
      </c>
    </row>
    <row r="33">
      <c r="A33" s="28" t="s">
        <v>134</v>
      </c>
      <c r="B33" s="102" t="s">
        <v>511</v>
      </c>
      <c r="C33" s="102" t="n">
        <v>175</v>
      </c>
      <c r="D33" s="102" t="n">
        <v>146</v>
      </c>
      <c r="E33" s="102" t="n">
        <v>76</v>
      </c>
      <c r="F33" s="102" t="n">
        <v>888</v>
      </c>
      <c r="G33" s="102" t="n">
        <v>1341</v>
      </c>
    </row>
    <row r="34">
      <c r="A34" s="28" t="s">
        <v>134</v>
      </c>
      <c r="B34" s="102" t="s">
        <v>555</v>
      </c>
      <c r="C34" s="102" t="n">
        <v>15</v>
      </c>
      <c r="D34" s="102" t="n">
        <v>16</v>
      </c>
      <c r="E34" s="102" t="n">
        <v>8</v>
      </c>
      <c r="F34" s="102" t="n">
        <v>122</v>
      </c>
      <c r="G34" s="102" t="n">
        <v>167</v>
      </c>
    </row>
    <row r="35">
      <c r="A35" s="28" t="s">
        <v>134</v>
      </c>
      <c r="B35" s="102" t="s">
        <v>843</v>
      </c>
      <c r="C35" s="102" t="n">
        <v>2</v>
      </c>
      <c r="D35" s="102" t="n">
        <v>0</v>
      </c>
      <c r="E35" s="102" t="n">
        <v>0</v>
      </c>
      <c r="F35" s="102" t="n">
        <v>5</v>
      </c>
      <c r="G35" s="102" t="n">
        <v>5</v>
      </c>
    </row>
    <row r="36">
      <c r="A36" s="28" t="s">
        <v>134</v>
      </c>
      <c r="B36" s="102" t="s">
        <v>844</v>
      </c>
      <c r="C36" s="102" t="n">
        <v>2</v>
      </c>
      <c r="D36" s="102" t="n">
        <v>0</v>
      </c>
      <c r="E36" s="102" t="n">
        <v>0</v>
      </c>
      <c r="F36" s="102" t="n">
        <v>8</v>
      </c>
      <c r="G36" s="102" t="n">
        <v>10</v>
      </c>
    </row>
    <row r="37">
      <c r="A37" s="28" t="s">
        <v>134</v>
      </c>
      <c r="B37" s="102" t="s">
        <v>845</v>
      </c>
      <c r="C37" s="102" t="n">
        <v>1</v>
      </c>
      <c r="D37" s="102" t="n">
        <v>0</v>
      </c>
      <c r="E37" s="102" t="n">
        <v>0</v>
      </c>
      <c r="F37" s="102" t="n">
        <v>11</v>
      </c>
      <c r="G37" s="102" t="n">
        <v>14</v>
      </c>
    </row>
    <row r="38">
      <c r="A38" s="28" t="s">
        <v>134</v>
      </c>
      <c r="B38" s="102" t="s">
        <v>304</v>
      </c>
      <c r="C38" s="102" t="n">
        <v>0</v>
      </c>
      <c r="D38" s="102" t="n">
        <v>0</v>
      </c>
      <c r="E38" s="102" t="n">
        <v>2</v>
      </c>
      <c r="F38" s="102" t="n">
        <v>1</v>
      </c>
      <c r="G38" s="102" t="n">
        <v>1</v>
      </c>
    </row>
    <row r="39">
      <c r="A39" s="28" t="s">
        <v>134</v>
      </c>
      <c r="B39" s="102" t="s">
        <v>32</v>
      </c>
      <c r="C39" s="102" t="n">
        <v>195</v>
      </c>
      <c r="D39" s="102" t="n">
        <v>162</v>
      </c>
      <c r="E39" s="102" t="n">
        <v>86</v>
      </c>
      <c r="F39" s="102" t="n">
        <v>1035</v>
      </c>
      <c r="G39" s="102" t="n">
        <v>1538</v>
      </c>
    </row>
    <row r="40">
      <c r="A40" s="28" t="s">
        <v>229</v>
      </c>
      <c r="B40" s="102" t="s">
        <v>521</v>
      </c>
      <c r="C40" s="102" t="n">
        <v>146</v>
      </c>
      <c r="D40" s="102" t="n">
        <v>160</v>
      </c>
      <c r="E40" s="102" t="n">
        <v>155</v>
      </c>
      <c r="F40" s="102" t="n">
        <v>973</v>
      </c>
      <c r="G40" s="102" t="n">
        <v>1642</v>
      </c>
    </row>
    <row r="41">
      <c r="A41" s="28" t="s">
        <v>229</v>
      </c>
      <c r="B41" s="102" t="s">
        <v>32</v>
      </c>
      <c r="C41" s="102" t="n">
        <v>146</v>
      </c>
      <c r="D41" s="102" t="n">
        <v>160</v>
      </c>
      <c r="E41" s="102" t="n">
        <v>155</v>
      </c>
      <c r="F41" s="102" t="n">
        <v>973</v>
      </c>
      <c r="G41" s="102" t="n">
        <v>1642</v>
      </c>
    </row>
    <row r="42">
      <c r="A42" s="28" t="s">
        <v>152</v>
      </c>
      <c r="B42" s="102" t="s">
        <v>480</v>
      </c>
      <c r="C42" s="102" t="n">
        <v>71</v>
      </c>
      <c r="D42" s="102" t="n">
        <v>152</v>
      </c>
      <c r="E42" s="102" t="n">
        <v>4</v>
      </c>
      <c r="F42" s="102" t="n">
        <v>413</v>
      </c>
      <c r="G42" s="102" t="n">
        <v>475</v>
      </c>
    </row>
    <row r="43">
      <c r="A43" s="28" t="s">
        <v>152</v>
      </c>
      <c r="B43" s="102" t="s">
        <v>32</v>
      </c>
      <c r="C43" s="102" t="n">
        <v>71</v>
      </c>
      <c r="D43" s="102" t="n">
        <v>152</v>
      </c>
      <c r="E43" s="102" t="n">
        <v>4</v>
      </c>
      <c r="F43" s="102" t="n">
        <v>413</v>
      </c>
      <c r="G43" s="102" t="n">
        <v>475</v>
      </c>
    </row>
    <row r="44">
      <c r="A44" s="28" t="s">
        <v>158</v>
      </c>
      <c r="B44" s="102" t="s">
        <v>530</v>
      </c>
      <c r="C44" s="102" t="n">
        <v>41</v>
      </c>
      <c r="D44" s="102" t="n">
        <v>26</v>
      </c>
      <c r="E44" s="102" t="n">
        <v>6</v>
      </c>
      <c r="F44" s="102" t="n">
        <v>173</v>
      </c>
      <c r="G44" s="102" t="n">
        <v>249</v>
      </c>
    </row>
    <row r="45">
      <c r="A45" s="28" t="s">
        <v>158</v>
      </c>
      <c r="B45" s="102" t="s">
        <v>529</v>
      </c>
      <c r="C45" s="102" t="n">
        <v>17</v>
      </c>
      <c r="D45" s="102" t="n">
        <v>26</v>
      </c>
      <c r="E45" s="102" t="n">
        <v>7</v>
      </c>
      <c r="F45" s="102" t="n">
        <v>106</v>
      </c>
      <c r="G45" s="102" t="n">
        <v>165</v>
      </c>
    </row>
    <row r="46">
      <c r="A46" s="28" t="s">
        <v>158</v>
      </c>
      <c r="B46" s="102" t="s">
        <v>528</v>
      </c>
      <c r="C46" s="102" t="n">
        <v>3</v>
      </c>
      <c r="D46" s="102" t="n">
        <v>20</v>
      </c>
      <c r="E46" s="102" t="n">
        <v>9</v>
      </c>
      <c r="F46" s="102" t="n">
        <v>72</v>
      </c>
      <c r="G46" s="102" t="n">
        <v>148</v>
      </c>
    </row>
    <row r="47">
      <c r="A47" s="28" t="s">
        <v>158</v>
      </c>
      <c r="B47" s="102" t="s">
        <v>304</v>
      </c>
      <c r="C47" s="102" t="n">
        <v>0</v>
      </c>
      <c r="D47" s="102" t="n">
        <v>8</v>
      </c>
      <c r="E47" s="102" t="n">
        <v>1</v>
      </c>
      <c r="F47" s="102" t="n">
        <v>8</v>
      </c>
      <c r="G47" s="102" t="n">
        <v>26</v>
      </c>
    </row>
    <row r="48">
      <c r="A48" s="28" t="s">
        <v>158</v>
      </c>
      <c r="B48" s="102" t="s">
        <v>32</v>
      </c>
      <c r="C48" s="102" t="n">
        <v>61</v>
      </c>
      <c r="D48" s="102" t="n">
        <v>80</v>
      </c>
      <c r="E48" s="102" t="n">
        <v>23</v>
      </c>
      <c r="F48" s="102" t="n">
        <v>359</v>
      </c>
      <c r="G48" s="102" t="n">
        <v>588</v>
      </c>
    </row>
    <row r="49">
      <c r="A49" s="28" t="s">
        <v>237</v>
      </c>
      <c r="B49" s="102" t="s">
        <v>519</v>
      </c>
      <c r="C49" s="102" t="n">
        <v>25</v>
      </c>
      <c r="D49" s="102" t="n">
        <v>24</v>
      </c>
      <c r="E49" s="102" t="n">
        <v>31</v>
      </c>
      <c r="F49" s="102" t="n">
        <v>160</v>
      </c>
      <c r="G49" s="102" t="n">
        <v>336</v>
      </c>
    </row>
    <row r="50">
      <c r="A50" s="28" t="s">
        <v>237</v>
      </c>
      <c r="B50" s="102" t="s">
        <v>558</v>
      </c>
      <c r="C50" s="102" t="n">
        <v>21</v>
      </c>
      <c r="D50" s="102" t="n">
        <v>5</v>
      </c>
      <c r="E50" s="102" t="n">
        <v>11</v>
      </c>
      <c r="F50" s="102" t="n">
        <v>40</v>
      </c>
      <c r="G50" s="102" t="n">
        <v>60</v>
      </c>
    </row>
    <row r="51">
      <c r="A51" s="28" t="s">
        <v>237</v>
      </c>
      <c r="B51" s="102" t="s">
        <v>557</v>
      </c>
      <c r="C51" s="102" t="n">
        <v>5</v>
      </c>
      <c r="D51" s="102" t="n">
        <v>2</v>
      </c>
      <c r="E51" s="102" t="n">
        <v>0</v>
      </c>
      <c r="F51" s="102" t="n">
        <v>29</v>
      </c>
      <c r="G51" s="102" t="n">
        <v>29</v>
      </c>
    </row>
    <row r="52">
      <c r="A52" s="28" t="s">
        <v>237</v>
      </c>
      <c r="B52" s="102" t="s">
        <v>846</v>
      </c>
      <c r="C52" s="102" t="n">
        <v>4</v>
      </c>
      <c r="D52" s="102" t="n">
        <v>1</v>
      </c>
      <c r="E52" s="102" t="n">
        <v>0</v>
      </c>
      <c r="F52" s="102" t="n">
        <v>12</v>
      </c>
      <c r="G52" s="102" t="n">
        <v>13</v>
      </c>
    </row>
    <row r="53">
      <c r="A53" s="28" t="s">
        <v>237</v>
      </c>
      <c r="B53" s="102" t="s">
        <v>304</v>
      </c>
      <c r="C53" s="102" t="n">
        <v>0</v>
      </c>
      <c r="D53" s="102" t="n">
        <v>0</v>
      </c>
      <c r="E53" s="102" t="n">
        <v>0</v>
      </c>
      <c r="F53" s="102" t="n">
        <v>0</v>
      </c>
      <c r="G53" s="102" t="n">
        <v>1</v>
      </c>
    </row>
    <row r="54">
      <c r="A54" s="28" t="s">
        <v>237</v>
      </c>
      <c r="B54" s="102" t="s">
        <v>32</v>
      </c>
      <c r="C54" s="102" t="n">
        <v>55</v>
      </c>
      <c r="D54" s="102" t="n">
        <v>32</v>
      </c>
      <c r="E54" s="102" t="n">
        <v>42</v>
      </c>
      <c r="F54" s="102" t="n">
        <v>241</v>
      </c>
      <c r="G54" s="102" t="n">
        <v>439</v>
      </c>
    </row>
    <row r="55">
      <c r="A55" s="28" t="s">
        <v>103</v>
      </c>
      <c r="B55" s="102" t="s">
        <v>478</v>
      </c>
      <c r="C55" s="102" t="n">
        <v>33</v>
      </c>
      <c r="D55" s="102" t="n">
        <v>19</v>
      </c>
      <c r="E55" s="102" t="n">
        <v>0</v>
      </c>
      <c r="F55" s="102" t="n">
        <v>81</v>
      </c>
      <c r="G55" s="102" t="n">
        <v>91</v>
      </c>
    </row>
    <row r="56">
      <c r="A56" s="28" t="s">
        <v>103</v>
      </c>
      <c r="B56" s="102" t="s">
        <v>32</v>
      </c>
      <c r="C56" s="102" t="n">
        <v>33</v>
      </c>
      <c r="D56" s="102" t="n">
        <v>19</v>
      </c>
      <c r="E56" s="102" t="n">
        <v>0</v>
      </c>
      <c r="F56" s="102" t="n">
        <v>81</v>
      </c>
      <c r="G56" s="102" t="n">
        <v>91</v>
      </c>
    </row>
    <row r="57">
      <c r="A57" s="28" t="s">
        <v>128</v>
      </c>
      <c r="B57" s="102" t="s">
        <v>475</v>
      </c>
      <c r="C57" s="102" t="n">
        <v>13</v>
      </c>
      <c r="D57" s="102" t="n">
        <v>1</v>
      </c>
      <c r="E57" s="102" t="n">
        <v>3</v>
      </c>
      <c r="F57" s="102" t="n">
        <v>28</v>
      </c>
      <c r="G57" s="102" t="n">
        <v>43</v>
      </c>
    </row>
    <row r="58">
      <c r="A58" s="28" t="s">
        <v>128</v>
      </c>
      <c r="B58" s="102" t="s">
        <v>476</v>
      </c>
      <c r="C58" s="102" t="n">
        <v>8</v>
      </c>
      <c r="D58" s="102" t="n">
        <v>0</v>
      </c>
      <c r="E58" s="102" t="n">
        <v>0</v>
      </c>
      <c r="F58" s="102" t="n">
        <v>28</v>
      </c>
      <c r="G58" s="102" t="n">
        <v>28</v>
      </c>
    </row>
    <row r="59">
      <c r="A59" s="28" t="s">
        <v>128</v>
      </c>
      <c r="B59" s="102" t="s">
        <v>847</v>
      </c>
      <c r="C59" s="102" t="n">
        <v>4</v>
      </c>
      <c r="D59" s="102" t="n">
        <v>2</v>
      </c>
      <c r="E59" s="102" t="n">
        <v>0</v>
      </c>
      <c r="F59" s="102" t="n">
        <v>6</v>
      </c>
      <c r="G59" s="102" t="n">
        <v>6</v>
      </c>
    </row>
    <row r="60">
      <c r="A60" s="28" t="s">
        <v>128</v>
      </c>
      <c r="B60" s="102" t="s">
        <v>848</v>
      </c>
      <c r="C60" s="102" t="n">
        <v>3</v>
      </c>
      <c r="D60" s="102" t="n">
        <v>2</v>
      </c>
      <c r="E60" s="102" t="n">
        <v>0</v>
      </c>
      <c r="F60" s="102" t="n">
        <v>14</v>
      </c>
      <c r="G60" s="102" t="n">
        <v>22</v>
      </c>
    </row>
    <row r="61">
      <c r="A61" s="28" t="s">
        <v>128</v>
      </c>
      <c r="B61" s="102" t="s">
        <v>849</v>
      </c>
      <c r="C61" s="102" t="n">
        <v>1</v>
      </c>
      <c r="D61" s="102" t="n">
        <v>1</v>
      </c>
      <c r="E61" s="102" t="n">
        <v>0</v>
      </c>
      <c r="F61" s="102" t="n">
        <v>4</v>
      </c>
      <c r="G61" s="102" t="n">
        <v>4</v>
      </c>
    </row>
    <row r="62">
      <c r="A62" s="28" t="s">
        <v>128</v>
      </c>
      <c r="B62" s="102" t="s">
        <v>509</v>
      </c>
      <c r="C62" s="102" t="n">
        <v>1</v>
      </c>
      <c r="D62" s="102" t="n">
        <v>10</v>
      </c>
      <c r="E62" s="102" t="n">
        <v>5</v>
      </c>
      <c r="F62" s="102" t="n">
        <v>38</v>
      </c>
      <c r="G62" s="102" t="n">
        <v>96</v>
      </c>
    </row>
    <row r="63">
      <c r="A63" s="28" t="s">
        <v>128</v>
      </c>
      <c r="B63" s="102" t="s">
        <v>850</v>
      </c>
      <c r="C63" s="102" t="n">
        <v>1</v>
      </c>
      <c r="D63" s="102" t="n">
        <v>3</v>
      </c>
      <c r="E63" s="102" t="n">
        <v>1</v>
      </c>
      <c r="F63" s="102" t="n">
        <v>6</v>
      </c>
      <c r="G63" s="102" t="n">
        <v>11</v>
      </c>
    </row>
    <row r="64">
      <c r="A64" s="28" t="s">
        <v>128</v>
      </c>
      <c r="B64" s="102" t="s">
        <v>304</v>
      </c>
      <c r="C64" s="102" t="n">
        <v>0</v>
      </c>
      <c r="D64" s="102" t="n">
        <v>0</v>
      </c>
      <c r="E64" s="102" t="n">
        <v>0</v>
      </c>
      <c r="F64" s="102" t="n">
        <v>26</v>
      </c>
      <c r="G64" s="102" t="n">
        <v>26</v>
      </c>
    </row>
    <row r="65">
      <c r="A65" s="28" t="s">
        <v>128</v>
      </c>
      <c r="B65" s="102" t="s">
        <v>32</v>
      </c>
      <c r="C65" s="102" t="n">
        <v>31</v>
      </c>
      <c r="D65" s="102" t="n">
        <v>19</v>
      </c>
      <c r="E65" s="102" t="n">
        <v>9</v>
      </c>
      <c r="F65" s="102" t="n">
        <v>150</v>
      </c>
      <c r="G65" s="102" t="n">
        <v>236</v>
      </c>
    </row>
    <row r="66">
      <c r="A66" s="28" t="s">
        <v>182</v>
      </c>
      <c r="B66" s="102" t="s">
        <v>510</v>
      </c>
      <c r="C66" s="102" t="n">
        <v>31</v>
      </c>
      <c r="D66" s="102" t="n">
        <v>56</v>
      </c>
      <c r="E66" s="102" t="n">
        <v>7</v>
      </c>
      <c r="F66" s="102" t="n">
        <v>359</v>
      </c>
      <c r="G66" s="102" t="n">
        <v>427</v>
      </c>
    </row>
    <row r="67">
      <c r="A67" s="28" t="s">
        <v>182</v>
      </c>
      <c r="B67" s="102" t="s">
        <v>32</v>
      </c>
      <c r="C67" s="102" t="n">
        <v>31</v>
      </c>
      <c r="D67" s="102" t="n">
        <v>56</v>
      </c>
      <c r="E67" s="102" t="n">
        <v>7</v>
      </c>
      <c r="F67" s="102" t="n">
        <v>359</v>
      </c>
      <c r="G67" s="102" t="n">
        <v>427</v>
      </c>
    </row>
    <row r="68">
      <c r="A68" s="28" t="s">
        <v>203</v>
      </c>
      <c r="B68" s="102" t="s">
        <v>492</v>
      </c>
      <c r="C68" s="102" t="n">
        <v>29</v>
      </c>
      <c r="D68" s="102" t="n">
        <v>41</v>
      </c>
      <c r="E68" s="102" t="n">
        <v>16</v>
      </c>
      <c r="F68" s="102" t="n">
        <v>159</v>
      </c>
      <c r="G68" s="102" t="n">
        <v>236</v>
      </c>
    </row>
    <row r="69">
      <c r="A69" s="28" t="s">
        <v>203</v>
      </c>
      <c r="B69" s="102" t="s">
        <v>304</v>
      </c>
      <c r="C69" s="102" t="n">
        <v>0</v>
      </c>
      <c r="D69" s="102" t="n">
        <v>3</v>
      </c>
      <c r="E69" s="102" t="n">
        <v>0</v>
      </c>
      <c r="F69" s="102" t="n">
        <v>12</v>
      </c>
      <c r="G69" s="102" t="n">
        <v>17</v>
      </c>
    </row>
    <row r="70">
      <c r="A70" s="28" t="s">
        <v>203</v>
      </c>
      <c r="B70" s="102" t="s">
        <v>32</v>
      </c>
      <c r="C70" s="102" t="n">
        <v>29</v>
      </c>
      <c r="D70" s="102" t="n">
        <v>44</v>
      </c>
      <c r="E70" s="102" t="n">
        <v>16</v>
      </c>
      <c r="F70" s="102" t="n">
        <v>171</v>
      </c>
      <c r="G70" s="102" t="n">
        <v>253</v>
      </c>
    </row>
    <row r="71">
      <c r="A71" s="28" t="s">
        <v>113</v>
      </c>
      <c r="B71" s="102" t="s">
        <v>481</v>
      </c>
      <c r="C71" s="102" t="n">
        <v>28</v>
      </c>
      <c r="D71" s="102" t="n">
        <v>40</v>
      </c>
      <c r="E71" s="102" t="n">
        <v>32</v>
      </c>
      <c r="F71" s="102" t="n">
        <v>273</v>
      </c>
      <c r="G71" s="102" t="n">
        <v>524</v>
      </c>
    </row>
    <row r="72">
      <c r="A72" s="28" t="s">
        <v>113</v>
      </c>
      <c r="B72" s="102" t="s">
        <v>32</v>
      </c>
      <c r="C72" s="102" t="n">
        <v>28</v>
      </c>
      <c r="D72" s="102" t="n">
        <v>40</v>
      </c>
      <c r="E72" s="102" t="n">
        <v>32</v>
      </c>
      <c r="F72" s="102" t="n">
        <v>273</v>
      </c>
      <c r="G72" s="102" t="n">
        <v>524</v>
      </c>
    </row>
    <row r="73">
      <c r="A73" s="28" t="s">
        <v>238</v>
      </c>
      <c r="B73" s="102" t="s">
        <v>520</v>
      </c>
      <c r="C73" s="102" t="n">
        <v>17</v>
      </c>
      <c r="D73" s="102" t="n">
        <v>9</v>
      </c>
      <c r="E73" s="102" t="n">
        <v>1</v>
      </c>
      <c r="F73" s="102" t="n">
        <v>47</v>
      </c>
      <c r="G73" s="102" t="n">
        <v>54</v>
      </c>
    </row>
    <row r="74">
      <c r="A74" s="28" t="s">
        <v>238</v>
      </c>
      <c r="B74" s="102" t="s">
        <v>851</v>
      </c>
      <c r="C74" s="102" t="n">
        <v>3</v>
      </c>
      <c r="D74" s="102" t="n">
        <v>3</v>
      </c>
      <c r="E74" s="102" t="n">
        <v>0</v>
      </c>
      <c r="F74" s="102" t="n">
        <v>11</v>
      </c>
      <c r="G74" s="102" t="n">
        <v>11</v>
      </c>
    </row>
    <row r="75">
      <c r="A75" s="28" t="s">
        <v>238</v>
      </c>
      <c r="B75" s="102" t="s">
        <v>304</v>
      </c>
      <c r="C75" s="102" t="n">
        <v>0</v>
      </c>
      <c r="D75" s="102" t="n">
        <v>1</v>
      </c>
      <c r="E75" s="102" t="n">
        <v>1</v>
      </c>
      <c r="F75" s="102" t="n">
        <v>3</v>
      </c>
      <c r="G75" s="102" t="n">
        <v>8</v>
      </c>
    </row>
    <row r="76">
      <c r="A76" s="28" t="s">
        <v>238</v>
      </c>
      <c r="B76" s="102" t="s">
        <v>32</v>
      </c>
      <c r="C76" s="102" t="n">
        <v>20</v>
      </c>
      <c r="D76" s="102" t="n">
        <v>13</v>
      </c>
      <c r="E76" s="102" t="n">
        <v>2</v>
      </c>
      <c r="F76" s="102" t="n">
        <v>61</v>
      </c>
      <c r="G76" s="102" t="n">
        <v>73</v>
      </c>
    </row>
    <row r="77">
      <c r="A77" s="28" t="s">
        <v>248</v>
      </c>
      <c r="B77" s="102" t="s">
        <v>560</v>
      </c>
      <c r="C77" s="102" t="n">
        <v>10</v>
      </c>
      <c r="D77" s="102" t="n">
        <v>10</v>
      </c>
      <c r="E77" s="102" t="n">
        <v>1</v>
      </c>
      <c r="F77" s="102" t="n">
        <v>83</v>
      </c>
      <c r="G77" s="102" t="n">
        <v>161</v>
      </c>
    </row>
    <row r="78">
      <c r="A78" s="28" t="s">
        <v>248</v>
      </c>
      <c r="B78" s="102" t="s">
        <v>561</v>
      </c>
      <c r="C78" s="102" t="n">
        <v>3</v>
      </c>
      <c r="D78" s="102" t="n">
        <v>2</v>
      </c>
      <c r="E78" s="102" t="n">
        <v>2</v>
      </c>
      <c r="F78" s="102" t="n">
        <v>27</v>
      </c>
      <c r="G78" s="102" t="n">
        <v>51</v>
      </c>
    </row>
    <row r="79">
      <c r="A79" s="28" t="s">
        <v>248</v>
      </c>
      <c r="B79" s="102" t="s">
        <v>304</v>
      </c>
      <c r="C79" s="102" t="n">
        <v>0</v>
      </c>
      <c r="D79" s="102" t="n">
        <v>1</v>
      </c>
      <c r="E79" s="102" t="n">
        <v>5</v>
      </c>
      <c r="F79" s="102" t="n">
        <v>14</v>
      </c>
      <c r="G79" s="102" t="n">
        <v>45</v>
      </c>
    </row>
    <row r="80">
      <c r="A80" s="28" t="s">
        <v>248</v>
      </c>
      <c r="B80" s="102" t="s">
        <v>32</v>
      </c>
      <c r="C80" s="102" t="n">
        <v>13</v>
      </c>
      <c r="D80" s="102" t="n">
        <v>13</v>
      </c>
      <c r="E80" s="102" t="n">
        <v>8</v>
      </c>
      <c r="F80" s="102" t="n">
        <v>124</v>
      </c>
      <c r="G80" s="102" t="n">
        <v>257</v>
      </c>
    </row>
    <row r="81">
      <c r="A81" s="28" t="s">
        <v>243</v>
      </c>
      <c r="B81" s="102" t="s">
        <v>534</v>
      </c>
      <c r="C81" s="102" t="n">
        <v>9</v>
      </c>
      <c r="D81" s="102" t="n">
        <v>3</v>
      </c>
      <c r="E81" s="102" t="n">
        <v>0</v>
      </c>
      <c r="F81" s="102" t="n">
        <v>25</v>
      </c>
      <c r="G81" s="102" t="n">
        <v>28</v>
      </c>
    </row>
    <row r="82">
      <c r="A82" s="28" t="s">
        <v>243</v>
      </c>
      <c r="B82" s="102" t="s">
        <v>535</v>
      </c>
      <c r="C82" s="102" t="n">
        <v>2</v>
      </c>
      <c r="D82" s="102" t="n">
        <v>3</v>
      </c>
      <c r="E82" s="102" t="n">
        <v>0</v>
      </c>
      <c r="F82" s="102" t="n">
        <v>12</v>
      </c>
      <c r="G82" s="102" t="n">
        <v>13</v>
      </c>
    </row>
    <row r="83">
      <c r="A83" s="28" t="s">
        <v>243</v>
      </c>
      <c r="B83" s="102" t="s">
        <v>852</v>
      </c>
      <c r="C83" s="102" t="n">
        <v>1</v>
      </c>
      <c r="D83" s="102" t="n">
        <v>1</v>
      </c>
      <c r="E83" s="102" t="n">
        <v>7</v>
      </c>
      <c r="F83" s="102" t="n">
        <v>3</v>
      </c>
      <c r="G83" s="102" t="n">
        <v>18</v>
      </c>
    </row>
    <row r="84">
      <c r="A84" s="28" t="s">
        <v>243</v>
      </c>
      <c r="B84" s="102" t="s">
        <v>304</v>
      </c>
      <c r="C84" s="102" t="n">
        <v>0</v>
      </c>
      <c r="D84" s="102" t="n">
        <v>7</v>
      </c>
      <c r="E84" s="102" t="n">
        <v>10</v>
      </c>
      <c r="F84" s="102" t="n">
        <v>20</v>
      </c>
      <c r="G84" s="102" t="n">
        <v>69</v>
      </c>
    </row>
    <row r="85">
      <c r="A85" s="28" t="s">
        <v>243</v>
      </c>
      <c r="B85" s="102" t="s">
        <v>32</v>
      </c>
      <c r="C85" s="102" t="n">
        <v>12</v>
      </c>
      <c r="D85" s="102" t="n">
        <v>14</v>
      </c>
      <c r="E85" s="102" t="n">
        <v>17</v>
      </c>
      <c r="F85" s="102" t="n">
        <v>60</v>
      </c>
      <c r="G85" s="102" t="n">
        <v>128</v>
      </c>
    </row>
    <row r="86">
      <c r="A86" s="28" t="s">
        <v>245</v>
      </c>
      <c r="B86" s="102" t="s">
        <v>544</v>
      </c>
      <c r="C86" s="102" t="n">
        <v>7</v>
      </c>
      <c r="D86" s="102" t="n">
        <v>4</v>
      </c>
      <c r="E86" s="102" t="n">
        <v>3</v>
      </c>
      <c r="F86" s="102" t="n">
        <v>25</v>
      </c>
      <c r="G86" s="102" t="n">
        <v>46</v>
      </c>
    </row>
    <row r="87">
      <c r="A87" s="28" t="s">
        <v>245</v>
      </c>
      <c r="B87" s="102" t="s">
        <v>545</v>
      </c>
      <c r="C87" s="102" t="n">
        <v>3</v>
      </c>
      <c r="D87" s="102" t="n">
        <v>5</v>
      </c>
      <c r="E87" s="102" t="n">
        <v>2</v>
      </c>
      <c r="F87" s="102" t="n">
        <v>10</v>
      </c>
      <c r="G87" s="102" t="n">
        <v>25</v>
      </c>
    </row>
    <row r="88">
      <c r="A88" s="28" t="s">
        <v>245</v>
      </c>
      <c r="B88" s="102" t="s">
        <v>304</v>
      </c>
      <c r="C88" s="102" t="n">
        <v>0</v>
      </c>
      <c r="D88" s="102" t="n">
        <v>0</v>
      </c>
      <c r="E88" s="102" t="n">
        <v>1</v>
      </c>
      <c r="F88" s="102" t="n">
        <v>1</v>
      </c>
      <c r="G88" s="102" t="n">
        <v>1</v>
      </c>
    </row>
    <row r="89">
      <c r="A89" s="28" t="s">
        <v>245</v>
      </c>
      <c r="B89" s="102" t="s">
        <v>32</v>
      </c>
      <c r="C89" s="102" t="n">
        <v>10</v>
      </c>
      <c r="D89" s="102" t="n">
        <v>9</v>
      </c>
      <c r="E89" s="102" t="n">
        <v>6</v>
      </c>
      <c r="F89" s="102" t="n">
        <v>36</v>
      </c>
      <c r="G89" s="102" t="n">
        <v>72</v>
      </c>
    </row>
    <row r="90">
      <c r="A90" s="28" t="s">
        <v>233</v>
      </c>
      <c r="B90" s="102" t="s">
        <v>512</v>
      </c>
      <c r="C90" s="102" t="n">
        <v>5</v>
      </c>
      <c r="D90" s="102" t="n">
        <v>5</v>
      </c>
      <c r="E90" s="102" t="n">
        <v>13</v>
      </c>
      <c r="F90" s="102" t="n">
        <v>16</v>
      </c>
      <c r="G90" s="102" t="n">
        <v>102</v>
      </c>
    </row>
    <row r="91">
      <c r="A91" s="28" t="s">
        <v>233</v>
      </c>
      <c r="B91" s="102" t="s">
        <v>543</v>
      </c>
      <c r="C91" s="102" t="n">
        <v>1</v>
      </c>
      <c r="D91" s="102" t="n">
        <v>5</v>
      </c>
      <c r="E91" s="102" t="n">
        <v>4</v>
      </c>
      <c r="F91" s="102" t="n">
        <v>29</v>
      </c>
      <c r="G91" s="102" t="n">
        <v>37</v>
      </c>
    </row>
    <row r="92">
      <c r="A92" s="28" t="s">
        <v>233</v>
      </c>
      <c r="B92" s="102" t="s">
        <v>853</v>
      </c>
      <c r="C92" s="102" t="n">
        <v>1</v>
      </c>
      <c r="D92" s="102" t="n">
        <v>3</v>
      </c>
      <c r="E92" s="102" t="n">
        <v>0</v>
      </c>
      <c r="F92" s="102" t="n">
        <v>8</v>
      </c>
      <c r="G92" s="102" t="n">
        <v>8</v>
      </c>
    </row>
    <row r="93">
      <c r="A93" s="28" t="s">
        <v>233</v>
      </c>
      <c r="B93" s="102" t="s">
        <v>304</v>
      </c>
      <c r="C93" s="102" t="n">
        <v>0</v>
      </c>
      <c r="D93" s="102" t="n">
        <v>0</v>
      </c>
      <c r="E93" s="102" t="n">
        <v>0</v>
      </c>
      <c r="F93" s="102" t="n">
        <v>0</v>
      </c>
      <c r="G93" s="102" t="n">
        <v>6</v>
      </c>
    </row>
    <row r="94">
      <c r="A94" s="28" t="s">
        <v>233</v>
      </c>
      <c r="B94" s="102" t="s">
        <v>32</v>
      </c>
      <c r="C94" s="102" t="n">
        <v>7</v>
      </c>
      <c r="D94" s="102" t="n">
        <v>13</v>
      </c>
      <c r="E94" s="102" t="n">
        <v>17</v>
      </c>
      <c r="F94" s="102" t="n">
        <v>53</v>
      </c>
      <c r="G94" s="102" t="n">
        <v>153</v>
      </c>
    </row>
    <row r="95">
      <c r="A95" s="28" t="s">
        <v>244</v>
      </c>
      <c r="B95" s="102" t="s">
        <v>542</v>
      </c>
      <c r="C95" s="102" t="n">
        <v>3</v>
      </c>
      <c r="D95" s="102" t="n">
        <v>4</v>
      </c>
      <c r="E95" s="102" t="n">
        <v>6</v>
      </c>
      <c r="F95" s="102" t="n">
        <v>26</v>
      </c>
      <c r="G95" s="102" t="n">
        <v>71</v>
      </c>
    </row>
    <row r="96">
      <c r="A96" s="28" t="s">
        <v>244</v>
      </c>
      <c r="B96" s="102" t="s">
        <v>540</v>
      </c>
      <c r="C96" s="102" t="n">
        <v>2</v>
      </c>
      <c r="D96" s="102" t="n">
        <v>8</v>
      </c>
      <c r="E96" s="102" t="n">
        <v>1</v>
      </c>
      <c r="F96" s="102" t="n">
        <v>28</v>
      </c>
      <c r="G96" s="102" t="n">
        <v>60</v>
      </c>
    </row>
    <row r="97">
      <c r="A97" s="28" t="s">
        <v>244</v>
      </c>
      <c r="B97" s="102" t="s">
        <v>304</v>
      </c>
      <c r="C97" s="102" t="n">
        <v>0</v>
      </c>
      <c r="D97" s="102" t="n">
        <v>0</v>
      </c>
      <c r="E97" s="102" t="n">
        <v>8</v>
      </c>
      <c r="F97" s="102" t="n">
        <v>2</v>
      </c>
      <c r="G97" s="102" t="n">
        <v>6</v>
      </c>
    </row>
    <row r="98">
      <c r="A98" s="28" t="s">
        <v>244</v>
      </c>
      <c r="B98" s="102" t="s">
        <v>32</v>
      </c>
      <c r="C98" s="102" t="n">
        <v>5</v>
      </c>
      <c r="D98" s="102" t="n">
        <v>12</v>
      </c>
      <c r="E98" s="102" t="n">
        <v>15</v>
      </c>
      <c r="F98" s="102" t="n">
        <v>56</v>
      </c>
      <c r="G98" s="102" t="n">
        <v>137</v>
      </c>
    </row>
    <row r="99">
      <c r="A99" s="28" t="s">
        <v>252</v>
      </c>
      <c r="B99" s="102" t="s">
        <v>567</v>
      </c>
      <c r="C99" s="102" t="n">
        <v>5</v>
      </c>
      <c r="D99" s="102" t="n">
        <v>1</v>
      </c>
      <c r="E99" s="102" t="n">
        <v>6</v>
      </c>
      <c r="F99" s="102" t="n">
        <v>29</v>
      </c>
      <c r="G99" s="102" t="n">
        <v>30</v>
      </c>
    </row>
    <row r="100">
      <c r="A100" s="28" t="s">
        <v>252</v>
      </c>
      <c r="B100" s="102" t="s">
        <v>32</v>
      </c>
      <c r="C100" s="102" t="n">
        <v>5</v>
      </c>
      <c r="D100" s="102" t="n">
        <v>1</v>
      </c>
      <c r="E100" s="102" t="n">
        <v>6</v>
      </c>
      <c r="F100" s="102" t="n">
        <v>29</v>
      </c>
      <c r="G100" s="102" t="n">
        <v>30</v>
      </c>
    </row>
    <row r="101">
      <c r="A101" s="28" t="s">
        <v>250</v>
      </c>
      <c r="B101" s="102" t="s">
        <v>562</v>
      </c>
      <c r="C101" s="102" t="n">
        <v>3</v>
      </c>
      <c r="D101" s="102" t="n">
        <v>1</v>
      </c>
      <c r="E101" s="102" t="n">
        <v>0</v>
      </c>
      <c r="F101" s="102" t="n">
        <v>7</v>
      </c>
      <c r="G101" s="102" t="n">
        <v>13</v>
      </c>
    </row>
    <row r="102">
      <c r="A102" s="28" t="s">
        <v>250</v>
      </c>
      <c r="B102" s="102" t="s">
        <v>32</v>
      </c>
      <c r="C102" s="102" t="n">
        <v>3</v>
      </c>
      <c r="D102" s="102" t="n">
        <v>1</v>
      </c>
      <c r="E102" s="102" t="n">
        <v>0</v>
      </c>
      <c r="F102" s="102" t="n">
        <v>7</v>
      </c>
      <c r="G102" s="102" t="n">
        <v>13</v>
      </c>
    </row>
    <row r="103">
      <c r="A103" s="28" t="s">
        <v>144</v>
      </c>
      <c r="B103" s="102" t="s">
        <v>854</v>
      </c>
      <c r="C103" s="102" t="n">
        <v>3</v>
      </c>
      <c r="D103" s="102" t="n">
        <v>4</v>
      </c>
      <c r="E103" s="102" t="n">
        <v>0</v>
      </c>
      <c r="F103" s="102" t="n">
        <v>24</v>
      </c>
      <c r="G103" s="102" t="n">
        <v>28</v>
      </c>
    </row>
    <row r="104">
      <c r="A104" s="28" t="s">
        <v>144</v>
      </c>
      <c r="B104" s="102" t="s">
        <v>304</v>
      </c>
      <c r="C104" s="102" t="n">
        <v>0</v>
      </c>
      <c r="D104" s="102" t="n">
        <v>1</v>
      </c>
      <c r="E104" s="102" t="n">
        <v>0</v>
      </c>
      <c r="F104" s="102" t="n">
        <v>1</v>
      </c>
      <c r="G104" s="102" t="n">
        <v>1</v>
      </c>
    </row>
    <row r="105">
      <c r="A105" s="28" t="s">
        <v>144</v>
      </c>
      <c r="B105" s="102" t="s">
        <v>32</v>
      </c>
      <c r="C105" s="102" t="n">
        <v>3</v>
      </c>
      <c r="D105" s="102" t="n">
        <v>5</v>
      </c>
      <c r="E105" s="102" t="n">
        <v>0</v>
      </c>
      <c r="F105" s="102" t="n">
        <v>25</v>
      </c>
      <c r="G105" s="102" t="n">
        <v>29</v>
      </c>
    </row>
    <row r="106">
      <c r="A106" s="28" t="s">
        <v>251</v>
      </c>
      <c r="B106" s="102" t="s">
        <v>855</v>
      </c>
      <c r="C106" s="102" t="n">
        <v>2</v>
      </c>
      <c r="D106" s="102" t="n">
        <v>6</v>
      </c>
      <c r="E106" s="102" t="n">
        <v>0</v>
      </c>
      <c r="F106" s="102" t="n">
        <v>20</v>
      </c>
      <c r="G106" s="102" t="n">
        <v>26</v>
      </c>
    </row>
    <row r="107">
      <c r="A107" s="28" t="s">
        <v>251</v>
      </c>
      <c r="B107" s="102" t="s">
        <v>304</v>
      </c>
      <c r="C107" s="102" t="n">
        <v>0</v>
      </c>
      <c r="D107" s="102" t="n">
        <v>1</v>
      </c>
      <c r="E107" s="102" t="n">
        <v>0</v>
      </c>
      <c r="F107" s="102" t="n">
        <v>1</v>
      </c>
      <c r="G107" s="102" t="n">
        <v>5</v>
      </c>
    </row>
    <row r="108">
      <c r="A108" s="28" t="s">
        <v>251</v>
      </c>
      <c r="B108" s="102" t="s">
        <v>32</v>
      </c>
      <c r="C108" s="102" t="n">
        <v>2</v>
      </c>
      <c r="D108" s="102" t="n">
        <v>7</v>
      </c>
      <c r="E108" s="102" t="n">
        <v>0</v>
      </c>
      <c r="F108" s="102" t="n">
        <v>21</v>
      </c>
      <c r="G108" s="102" t="n">
        <v>31</v>
      </c>
    </row>
    <row r="109">
      <c r="A109" s="28" t="s">
        <v>111</v>
      </c>
      <c r="B109" s="102" t="s">
        <v>856</v>
      </c>
      <c r="C109" s="102" t="n">
        <v>2</v>
      </c>
      <c r="D109" s="102" t="n">
        <v>1</v>
      </c>
      <c r="E109" s="102" t="n">
        <v>0</v>
      </c>
      <c r="F109" s="102" t="n">
        <v>6</v>
      </c>
      <c r="G109" s="102" t="n">
        <v>6</v>
      </c>
    </row>
    <row r="110">
      <c r="A110" s="28" t="s">
        <v>111</v>
      </c>
      <c r="B110" s="102" t="s">
        <v>304</v>
      </c>
      <c r="C110" s="102" t="n">
        <v>0</v>
      </c>
      <c r="D110" s="102" t="n">
        <v>2</v>
      </c>
      <c r="E110" s="102" t="n">
        <v>0</v>
      </c>
      <c r="F110" s="102" t="n">
        <v>6</v>
      </c>
      <c r="G110" s="102" t="n">
        <v>6</v>
      </c>
    </row>
    <row r="111">
      <c r="A111" s="28" t="s">
        <v>111</v>
      </c>
      <c r="B111" s="102" t="s">
        <v>32</v>
      </c>
      <c r="C111" s="102" t="n">
        <v>2</v>
      </c>
      <c r="D111" s="102" t="n">
        <v>3</v>
      </c>
      <c r="E111" s="102" t="n">
        <v>0</v>
      </c>
      <c r="F111" s="102" t="n">
        <v>12</v>
      </c>
      <c r="G111" s="102" t="n">
        <v>12</v>
      </c>
    </row>
    <row r="112">
      <c r="A112" s="28" t="s">
        <v>246</v>
      </c>
      <c r="B112" s="102" t="s">
        <v>550</v>
      </c>
      <c r="C112" s="102" t="n">
        <v>1</v>
      </c>
      <c r="D112" s="102" t="n">
        <v>6</v>
      </c>
      <c r="E112" s="102" t="n">
        <v>0</v>
      </c>
      <c r="F112" s="102" t="n">
        <v>13</v>
      </c>
      <c r="G112" s="102" t="n">
        <v>14</v>
      </c>
    </row>
    <row r="113">
      <c r="A113" s="28" t="s">
        <v>246</v>
      </c>
      <c r="B113" s="102" t="s">
        <v>32</v>
      </c>
      <c r="C113" s="102" t="n">
        <v>1</v>
      </c>
      <c r="D113" s="102" t="n">
        <v>6</v>
      </c>
      <c r="E113" s="102" t="n">
        <v>0</v>
      </c>
      <c r="F113" s="102" t="n">
        <v>13</v>
      </c>
      <c r="G113" s="102" t="n">
        <v>14</v>
      </c>
    </row>
    <row r="114">
      <c r="A114" s="28" t="s">
        <v>176</v>
      </c>
      <c r="B114" s="102" t="s">
        <v>518</v>
      </c>
      <c r="C114" s="102" t="n">
        <v>1</v>
      </c>
      <c r="D114" s="102" t="n">
        <v>0</v>
      </c>
      <c r="E114" s="102" t="n">
        <v>0</v>
      </c>
      <c r="F114" s="102" t="n">
        <v>25</v>
      </c>
      <c r="G114" s="102" t="n">
        <v>46</v>
      </c>
    </row>
    <row r="115">
      <c r="A115" s="28" t="s">
        <v>176</v>
      </c>
      <c r="B115" s="102" t="s">
        <v>304</v>
      </c>
      <c r="C115" s="102" t="n">
        <v>0</v>
      </c>
      <c r="D115" s="102" t="n">
        <v>0</v>
      </c>
      <c r="E115" s="102" t="n">
        <v>5</v>
      </c>
      <c r="F115" s="102" t="n">
        <v>0</v>
      </c>
      <c r="G115" s="102" t="n">
        <v>2</v>
      </c>
    </row>
    <row r="116">
      <c r="A116" s="28" t="s">
        <v>176</v>
      </c>
      <c r="B116" s="102" t="s">
        <v>32</v>
      </c>
      <c r="C116" s="102" t="n">
        <v>1</v>
      </c>
      <c r="D116" s="102" t="n">
        <v>0</v>
      </c>
      <c r="E116" s="102" t="n">
        <v>5</v>
      </c>
      <c r="F116" s="102" t="n">
        <v>25</v>
      </c>
      <c r="G116" s="102" t="n">
        <v>48</v>
      </c>
    </row>
    <row r="117">
      <c r="A117" s="28" t="s">
        <v>186</v>
      </c>
      <c r="B117" s="102" t="s">
        <v>498</v>
      </c>
      <c r="C117" s="102" t="n">
        <v>1</v>
      </c>
      <c r="D117" s="102" t="n">
        <v>0</v>
      </c>
      <c r="E117" s="102" t="n">
        <v>3</v>
      </c>
      <c r="F117" s="102" t="n">
        <v>3</v>
      </c>
      <c r="G117" s="102" t="n">
        <v>9</v>
      </c>
    </row>
    <row r="118">
      <c r="A118" s="28" t="s">
        <v>186</v>
      </c>
      <c r="B118" s="102" t="s">
        <v>32</v>
      </c>
      <c r="C118" s="102" t="n">
        <v>1</v>
      </c>
      <c r="D118" s="102" t="n">
        <v>0</v>
      </c>
      <c r="E118" s="102" t="n">
        <v>3</v>
      </c>
      <c r="F118" s="102" t="n">
        <v>3</v>
      </c>
      <c r="G118" s="102" t="n">
        <v>9</v>
      </c>
    </row>
    <row r="119">
      <c r="A119" s="28" t="s">
        <v>109</v>
      </c>
      <c r="B119" s="102" t="s">
        <v>857</v>
      </c>
      <c r="C119" s="102" t="n">
        <v>1</v>
      </c>
      <c r="D119" s="102" t="n">
        <v>1</v>
      </c>
      <c r="E119" s="102" t="n">
        <v>0</v>
      </c>
      <c r="F119" s="102" t="n">
        <v>3</v>
      </c>
      <c r="G119" s="102" t="n">
        <v>3</v>
      </c>
    </row>
    <row r="120">
      <c r="A120" s="28" t="s">
        <v>109</v>
      </c>
      <c r="B120" s="102" t="s">
        <v>32</v>
      </c>
      <c r="C120" s="102" t="n">
        <v>1</v>
      </c>
      <c r="D120" s="102" t="n">
        <v>1</v>
      </c>
      <c r="E120" s="102" t="n">
        <v>0</v>
      </c>
      <c r="F120" s="102" t="n">
        <v>3</v>
      </c>
      <c r="G120" s="102" t="n">
        <v>3</v>
      </c>
    </row>
    <row r="121">
      <c r="A121" s="28" t="s">
        <v>858</v>
      </c>
      <c r="B121" s="102" t="s">
        <v>859</v>
      </c>
      <c r="C121" s="102" t="n">
        <v>1</v>
      </c>
      <c r="D121" s="102" t="n">
        <v>0</v>
      </c>
      <c r="E121" s="102" t="n">
        <v>0</v>
      </c>
      <c r="F121" s="102" t="n">
        <v>10</v>
      </c>
      <c r="G121" s="102" t="n">
        <v>12</v>
      </c>
    </row>
    <row r="122">
      <c r="A122" s="28" t="s">
        <v>858</v>
      </c>
      <c r="B122" s="102" t="s">
        <v>304</v>
      </c>
      <c r="C122" s="102" t="n">
        <v>0</v>
      </c>
      <c r="D122" s="102" t="n">
        <v>0</v>
      </c>
      <c r="E122" s="102" t="n">
        <v>1</v>
      </c>
      <c r="F122" s="102" t="n">
        <v>0</v>
      </c>
      <c r="G122" s="102" t="n">
        <v>0</v>
      </c>
    </row>
    <row r="123">
      <c r="A123" s="28" t="s">
        <v>858</v>
      </c>
      <c r="B123" s="102" t="s">
        <v>32</v>
      </c>
      <c r="C123" s="102" t="n">
        <v>1</v>
      </c>
      <c r="D123" s="102" t="n">
        <v>0</v>
      </c>
      <c r="E123" s="102" t="n">
        <v>1</v>
      </c>
      <c r="F123" s="102" t="n">
        <v>10</v>
      </c>
      <c r="G123" s="102" t="n">
        <v>12</v>
      </c>
    </row>
    <row r="124">
      <c r="A124" s="28" t="s">
        <v>468</v>
      </c>
      <c r="B124" s="102" t="s">
        <v>304</v>
      </c>
      <c r="C124" s="102" t="n">
        <v>0</v>
      </c>
      <c r="D124" s="102" t="n">
        <v>6</v>
      </c>
      <c r="E124" s="102" t="n">
        <v>13</v>
      </c>
      <c r="F124" s="102" t="n">
        <v>19</v>
      </c>
      <c r="G124" s="102" t="n">
        <v>131</v>
      </c>
    </row>
    <row r="125">
      <c r="A125" s="28" t="s">
        <v>468</v>
      </c>
      <c r="B125" s="102" t="s">
        <v>32</v>
      </c>
      <c r="C125" s="102" t="n">
        <v>0</v>
      </c>
      <c r="D125" s="102" t="n">
        <v>6</v>
      </c>
      <c r="E125" s="102" t="n">
        <v>13</v>
      </c>
      <c r="F125" s="102" t="n">
        <v>19</v>
      </c>
      <c r="G125" s="102" t="n">
        <v>131</v>
      </c>
    </row>
    <row r="126">
      <c r="A126" s="53" t="s">
        <v>32</v>
      </c>
      <c r="B126" s="103" t="s">
        <v>32</v>
      </c>
      <c r="C126" s="103" t="n">
        <v>4338</v>
      </c>
      <c r="D126" s="103" t="n">
        <v>4074</v>
      </c>
      <c r="E126" s="103" t="n">
        <v>3792</v>
      </c>
      <c r="F126" s="103" t="n">
        <v>24500</v>
      </c>
      <c r="G126" s="103" t="n">
        <v>41723</v>
      </c>
    </row>
    <row r="127">
      <c r="A127" s="28" t="s">
        <v>60</v>
      </c>
      <c r="B127" s="28"/>
      <c r="C127" s="28"/>
      <c r="D127" s="28"/>
      <c r="E127" s="28"/>
      <c r="F127" s="28"/>
      <c r="G127" s="28"/>
    </row>
    <row r="128">
      <c r="A128" s="102"/>
      <c r="B128" s="102"/>
      <c r="C128" s="102"/>
      <c r="D128" s="102"/>
      <c r="E128" s="102"/>
      <c r="F128" s="102"/>
      <c r="G128" s="102"/>
    </row>
  </sheetData>
  <sheetProtection sheet="1"/>
  <mergeCells count="34">
    <mergeCell ref="B1:E1"/>
    <mergeCell ref="A11:A18"/>
    <mergeCell ref="A19:A23"/>
    <mergeCell ref="A24:A29"/>
    <mergeCell ref="A30:A32"/>
    <mergeCell ref="A33:A39"/>
    <mergeCell ref="A40:A41"/>
    <mergeCell ref="A42:A43"/>
    <mergeCell ref="A44:A48"/>
    <mergeCell ref="A49:A54"/>
    <mergeCell ref="A55:A56"/>
    <mergeCell ref="A57:A65"/>
    <mergeCell ref="A66:A67"/>
    <mergeCell ref="A68:A70"/>
    <mergeCell ref="A71:A72"/>
    <mergeCell ref="A73:A76"/>
    <mergeCell ref="A77:A80"/>
    <mergeCell ref="A81:A85"/>
    <mergeCell ref="A86:A89"/>
    <mergeCell ref="A90:A94"/>
    <mergeCell ref="A95:A98"/>
    <mergeCell ref="A99:A100"/>
    <mergeCell ref="A101:A102"/>
    <mergeCell ref="A103:A105"/>
    <mergeCell ref="A106:A108"/>
    <mergeCell ref="A109:A111"/>
    <mergeCell ref="A112:A113"/>
    <mergeCell ref="A114:A116"/>
    <mergeCell ref="A117:A118"/>
    <mergeCell ref="A119:A120"/>
    <mergeCell ref="A121:A123"/>
    <mergeCell ref="A124:A125"/>
    <mergeCell ref="A126:A126"/>
    <mergeCell ref="A127:G127"/>
  </mergeCells>
  <hyperlinks>
    <hyperlink ref="A7" r:id="rId1h"/>
  </hyperlinks>
  <pageMargins left="0.7" right="0.7" top="0.75" bottom="0.75" header="0.3" footer="0.3"/>
  <pageSetup paperSize="9" orientation="portrait"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861</v>
      </c>
    </row>
    <row r="6" ht="15.95" customHeight="1">
      <c r="A6" s="16" t="s">
        <v>27</v>
      </c>
    </row>
    <row r="7" ht="15" customHeight="1">
      <c r="A7" s="9" t="s">
        <v>25</v>
      </c>
    </row>
    <row r="9">
      <c r="A9" s="23"/>
      <c r="B9" s="23"/>
      <c r="C9" s="23"/>
      <c r="D9" s="23"/>
      <c r="E9" s="23"/>
      <c r="F9" s="23"/>
      <c r="G9" s="23"/>
    </row>
    <row r="10">
      <c r="A10" s="104" t="s">
        <v>96</v>
      </c>
      <c r="B10" s="104" t="s">
        <v>97</v>
      </c>
      <c r="C10" s="26" t="s">
        <v>33</v>
      </c>
      <c r="D10" s="26" t="s">
        <v>34</v>
      </c>
      <c r="E10" s="26" t="s">
        <v>45</v>
      </c>
      <c r="F10" s="26" t="s">
        <v>98</v>
      </c>
      <c r="G10" s="26" t="s">
        <v>99</v>
      </c>
    </row>
    <row r="11">
      <c r="A11" s="104" t="s">
        <v>100</v>
      </c>
      <c r="B11" s="104" t="s">
        <v>862</v>
      </c>
      <c r="C11" s="104" t="n">
        <v>103</v>
      </c>
      <c r="D11" s="104" t="n">
        <v>129</v>
      </c>
      <c r="E11" s="104" t="n">
        <v>84</v>
      </c>
      <c r="F11" s="104" t="n">
        <v>651</v>
      </c>
      <c r="G11" s="104" t="n">
        <v>1066</v>
      </c>
    </row>
    <row r="12">
      <c r="A12" s="104" t="s">
        <v>102</v>
      </c>
      <c r="B12" s="104" t="s">
        <v>863</v>
      </c>
      <c r="C12" s="104" t="n">
        <v>58</v>
      </c>
      <c r="D12" s="104" t="n">
        <v>60</v>
      </c>
      <c r="E12" s="104" t="n">
        <v>57</v>
      </c>
      <c r="F12" s="104" t="n">
        <v>344</v>
      </c>
      <c r="G12" s="104" t="n">
        <v>569</v>
      </c>
    </row>
    <row r="13">
      <c r="A13" s="104" t="s">
        <v>104</v>
      </c>
      <c r="B13" s="104" t="s">
        <v>864</v>
      </c>
      <c r="C13" s="104" t="n">
        <v>30</v>
      </c>
      <c r="D13" s="104" t="n">
        <v>35</v>
      </c>
      <c r="E13" s="104" t="n">
        <v>20</v>
      </c>
      <c r="F13" s="104" t="n">
        <v>240</v>
      </c>
      <c r="G13" s="104" t="n">
        <v>444</v>
      </c>
    </row>
    <row r="14">
      <c r="A14" s="104" t="s">
        <v>106</v>
      </c>
      <c r="B14" s="104" t="s">
        <v>865</v>
      </c>
      <c r="C14" s="104" t="n">
        <v>10</v>
      </c>
      <c r="D14" s="104" t="n">
        <v>9</v>
      </c>
      <c r="E14" s="104" t="n">
        <v>17</v>
      </c>
      <c r="F14" s="104" t="n">
        <v>88</v>
      </c>
      <c r="G14" s="104" t="n">
        <v>160</v>
      </c>
    </row>
    <row r="15">
      <c r="A15" s="104" t="s">
        <v>108</v>
      </c>
      <c r="B15" s="104" t="s">
        <v>866</v>
      </c>
      <c r="C15" s="104" t="n">
        <v>0</v>
      </c>
      <c r="D15" s="104" t="n">
        <v>33</v>
      </c>
      <c r="E15" s="104" t="n">
        <v>11</v>
      </c>
      <c r="F15" s="104" t="n">
        <v>147</v>
      </c>
      <c r="G15" s="104" t="n">
        <v>247</v>
      </c>
    </row>
    <row r="16">
      <c r="A16" s="104" t="s">
        <v>110</v>
      </c>
      <c r="B16" s="104" t="s">
        <v>221</v>
      </c>
      <c r="C16" s="104" t="n">
        <v>165</v>
      </c>
      <c r="D16" s="104" t="n">
        <v>132</v>
      </c>
      <c r="E16" s="104" t="n">
        <v>80</v>
      </c>
      <c r="F16" s="104" t="n">
        <v>920</v>
      </c>
      <c r="G16" s="104" t="n">
        <v>1324</v>
      </c>
    </row>
    <row r="17">
      <c r="A17" s="105" t="s">
        <v>32</v>
      </c>
      <c r="B17" s="105" t="s">
        <v>222</v>
      </c>
      <c r="C17" s="105" t="n">
        <v>366</v>
      </c>
      <c r="D17" s="105" t="n">
        <v>398</v>
      </c>
      <c r="E17" s="105" t="n">
        <v>269</v>
      </c>
      <c r="F17" s="105" t="n">
        <v>2390</v>
      </c>
      <c r="G17" s="105" t="n">
        <v>3810</v>
      </c>
    </row>
    <row r="18">
      <c r="A18" s="28" t="s">
        <v>867</v>
      </c>
      <c r="B18" s="28"/>
      <c r="C18" s="28"/>
      <c r="D18" s="28"/>
      <c r="E18" s="28"/>
      <c r="F18" s="28"/>
      <c r="G18" s="28"/>
    </row>
    <row r="19">
      <c r="A19" s="28" t="s">
        <v>60</v>
      </c>
      <c r="B19" s="28"/>
      <c r="C19" s="28"/>
      <c r="D19" s="28"/>
      <c r="E19" s="28"/>
      <c r="F19" s="28"/>
      <c r="G19" s="28"/>
    </row>
  </sheetData>
  <sheetProtection sheet="1"/>
  <mergeCells count="3">
    <mergeCell ref="B1:E1"/>
    <mergeCell ref="A18:G18"/>
    <mergeCell ref="A19:G19"/>
  </mergeCells>
  <hyperlinks>
    <hyperlink ref="A7" r:id="rId1h"/>
  </hyperlinks>
  <pageMargins left="0.7" right="0.7" top="0.75" bottom="0.75" header="0.3" footer="0.3"/>
  <pageSetup paperSize="9" orientation="portrait"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869</v>
      </c>
    </row>
    <row r="6" ht="15.95" customHeight="1">
      <c r="A6" s="16" t="s">
        <v>27</v>
      </c>
    </row>
    <row r="7" ht="15" customHeight="1">
      <c r="A7" s="9" t="s">
        <v>25</v>
      </c>
    </row>
    <row r="9">
      <c r="A9" s="23"/>
      <c r="B9" s="23"/>
      <c r="C9" s="23"/>
      <c r="D9" s="23"/>
      <c r="E9" s="23"/>
      <c r="F9" s="23"/>
      <c r="G9" s="23"/>
    </row>
    <row r="10">
      <c r="A10" s="106" t="s">
        <v>96</v>
      </c>
      <c r="B10" s="106" t="s">
        <v>97</v>
      </c>
      <c r="C10" s="26" t="s">
        <v>33</v>
      </c>
      <c r="D10" s="26" t="s">
        <v>34</v>
      </c>
      <c r="E10" s="26" t="s">
        <v>45</v>
      </c>
      <c r="F10" s="26" t="s">
        <v>98</v>
      </c>
      <c r="G10" s="26" t="s">
        <v>99</v>
      </c>
    </row>
    <row r="11">
      <c r="A11" s="106" t="s">
        <v>100</v>
      </c>
      <c r="B11" s="106" t="s">
        <v>870</v>
      </c>
      <c r="C11" s="106" t="n">
        <v>662</v>
      </c>
      <c r="D11" s="106" t="n">
        <v>989</v>
      </c>
      <c r="E11" s="106" t="n">
        <v>615</v>
      </c>
      <c r="F11" s="106" t="n">
        <v>3219</v>
      </c>
      <c r="G11" s="106" t="n">
        <v>5513</v>
      </c>
    </row>
    <row r="12">
      <c r="A12" s="106" t="s">
        <v>102</v>
      </c>
      <c r="B12" s="106" t="s">
        <v>871</v>
      </c>
      <c r="C12" s="106" t="n">
        <v>212</v>
      </c>
      <c r="D12" s="106" t="n">
        <v>384</v>
      </c>
      <c r="E12" s="106" t="n">
        <v>247</v>
      </c>
      <c r="F12" s="106" t="n">
        <v>2177</v>
      </c>
      <c r="G12" s="106" t="n">
        <v>3913</v>
      </c>
    </row>
    <row r="13">
      <c r="A13" s="106" t="s">
        <v>104</v>
      </c>
      <c r="B13" s="106" t="s">
        <v>872</v>
      </c>
      <c r="C13" s="106" t="n">
        <v>158</v>
      </c>
      <c r="D13" s="106" t="n">
        <v>1</v>
      </c>
      <c r="E13" s="106" t="n">
        <v>98</v>
      </c>
      <c r="F13" s="106" t="n">
        <v>1337</v>
      </c>
      <c r="G13" s="106" t="n">
        <v>1977</v>
      </c>
    </row>
    <row r="14">
      <c r="A14" s="106" t="s">
        <v>106</v>
      </c>
      <c r="B14" s="106" t="s">
        <v>873</v>
      </c>
      <c r="C14" s="106" t="n">
        <v>157</v>
      </c>
      <c r="D14" s="106" t="n">
        <v>157</v>
      </c>
      <c r="E14" s="106" t="n">
        <v>107</v>
      </c>
      <c r="F14" s="106" t="n">
        <v>1164</v>
      </c>
      <c r="G14" s="106" t="n">
        <v>1886</v>
      </c>
    </row>
    <row r="15">
      <c r="A15" s="106" t="s">
        <v>108</v>
      </c>
      <c r="B15" s="106" t="s">
        <v>874</v>
      </c>
      <c r="C15" s="106" t="n">
        <v>139</v>
      </c>
      <c r="D15" s="106" t="n">
        <v>178</v>
      </c>
      <c r="E15" s="106" t="n">
        <v>175</v>
      </c>
      <c r="F15" s="106" t="n">
        <v>1083</v>
      </c>
      <c r="G15" s="106" t="n">
        <v>2017</v>
      </c>
    </row>
    <row r="16">
      <c r="A16" s="106" t="s">
        <v>110</v>
      </c>
      <c r="B16" s="106" t="s">
        <v>875</v>
      </c>
      <c r="C16" s="106" t="n">
        <v>133</v>
      </c>
      <c r="D16" s="106" t="n">
        <v>96</v>
      </c>
      <c r="E16" s="106" t="n">
        <v>61</v>
      </c>
      <c r="F16" s="106" t="n">
        <v>693</v>
      </c>
      <c r="G16" s="106" t="n">
        <v>1142</v>
      </c>
    </row>
    <row r="17">
      <c r="A17" s="106" t="s">
        <v>112</v>
      </c>
      <c r="B17" s="106" t="s">
        <v>876</v>
      </c>
      <c r="C17" s="106" t="n">
        <v>78</v>
      </c>
      <c r="D17" s="106" t="n">
        <v>144</v>
      </c>
      <c r="E17" s="106" t="n">
        <v>116</v>
      </c>
      <c r="F17" s="106" t="n">
        <v>810</v>
      </c>
      <c r="G17" s="106" t="n">
        <v>1315</v>
      </c>
    </row>
    <row r="18">
      <c r="A18" s="106" t="s">
        <v>114</v>
      </c>
      <c r="B18" s="106" t="s">
        <v>877</v>
      </c>
      <c r="C18" s="106" t="n">
        <v>53</v>
      </c>
      <c r="D18" s="106" t="n">
        <v>73</v>
      </c>
      <c r="E18" s="106" t="n">
        <v>70</v>
      </c>
      <c r="F18" s="106" t="n">
        <v>368</v>
      </c>
      <c r="G18" s="106" t="n">
        <v>611</v>
      </c>
    </row>
    <row r="19">
      <c r="A19" s="106" t="s">
        <v>116</v>
      </c>
      <c r="B19" s="106" t="s">
        <v>878</v>
      </c>
      <c r="C19" s="106" t="n">
        <v>53</v>
      </c>
      <c r="D19" s="106" t="n">
        <v>55</v>
      </c>
      <c r="E19" s="106" t="n">
        <v>0</v>
      </c>
      <c r="F19" s="106" t="n">
        <v>323</v>
      </c>
      <c r="G19" s="106" t="n">
        <v>496</v>
      </c>
    </row>
    <row r="20">
      <c r="A20" s="106" t="s">
        <v>118</v>
      </c>
      <c r="B20" s="106" t="s">
        <v>879</v>
      </c>
      <c r="C20" s="106" t="n">
        <v>53</v>
      </c>
      <c r="D20" s="106" t="n">
        <v>0</v>
      </c>
      <c r="E20" s="106" t="n">
        <v>0</v>
      </c>
      <c r="F20" s="106" t="n">
        <v>184</v>
      </c>
      <c r="G20" s="106" t="n">
        <v>240</v>
      </c>
    </row>
    <row r="21">
      <c r="A21" s="106" t="s">
        <v>120</v>
      </c>
      <c r="B21" s="106" t="s">
        <v>880</v>
      </c>
      <c r="C21" s="106" t="n">
        <v>52</v>
      </c>
      <c r="D21" s="106" t="n">
        <v>67</v>
      </c>
      <c r="E21" s="106" t="n">
        <v>74</v>
      </c>
      <c r="F21" s="106" t="n">
        <v>682</v>
      </c>
      <c r="G21" s="106" t="n">
        <v>1176</v>
      </c>
    </row>
    <row r="22">
      <c r="A22" s="106" t="s">
        <v>122</v>
      </c>
      <c r="B22" s="106" t="s">
        <v>881</v>
      </c>
      <c r="C22" s="106" t="n">
        <v>46</v>
      </c>
      <c r="D22" s="106" t="n">
        <v>46</v>
      </c>
      <c r="E22" s="106" t="n">
        <v>46</v>
      </c>
      <c r="F22" s="106" t="n">
        <v>583</v>
      </c>
      <c r="G22" s="106" t="n">
        <v>1453</v>
      </c>
    </row>
    <row r="23">
      <c r="A23" s="106" t="s">
        <v>124</v>
      </c>
      <c r="B23" s="106" t="s">
        <v>882</v>
      </c>
      <c r="C23" s="106" t="n">
        <v>42</v>
      </c>
      <c r="D23" s="106" t="n">
        <v>30</v>
      </c>
      <c r="E23" s="106" t="n">
        <v>27</v>
      </c>
      <c r="F23" s="106" t="n">
        <v>291</v>
      </c>
      <c r="G23" s="106" t="n">
        <v>524</v>
      </c>
    </row>
    <row r="24">
      <c r="A24" s="106" t="s">
        <v>126</v>
      </c>
      <c r="B24" s="106" t="s">
        <v>883</v>
      </c>
      <c r="C24" s="106" t="n">
        <v>38</v>
      </c>
      <c r="D24" s="106" t="n">
        <v>112</v>
      </c>
      <c r="E24" s="106" t="n">
        <v>171</v>
      </c>
      <c r="F24" s="106" t="n">
        <v>502</v>
      </c>
      <c r="G24" s="106" t="n">
        <v>798</v>
      </c>
    </row>
    <row r="25">
      <c r="A25" s="106" t="s">
        <v>127</v>
      </c>
      <c r="B25" s="106" t="s">
        <v>884</v>
      </c>
      <c r="C25" s="106" t="n">
        <v>38</v>
      </c>
      <c r="D25" s="106" t="n">
        <v>47</v>
      </c>
      <c r="E25" s="106" t="n">
        <v>40</v>
      </c>
      <c r="F25" s="106" t="n">
        <v>226</v>
      </c>
      <c r="G25" s="106" t="n">
        <v>285</v>
      </c>
    </row>
    <row r="26">
      <c r="A26" s="106" t="s">
        <v>129</v>
      </c>
      <c r="B26" s="106" t="s">
        <v>885</v>
      </c>
      <c r="C26" s="106" t="n">
        <v>36</v>
      </c>
      <c r="D26" s="106" t="n">
        <v>28</v>
      </c>
      <c r="E26" s="106" t="n">
        <v>16</v>
      </c>
      <c r="F26" s="106" t="n">
        <v>152</v>
      </c>
      <c r="G26" s="106" t="n">
        <v>242</v>
      </c>
    </row>
    <row r="27">
      <c r="A27" s="106" t="s">
        <v>131</v>
      </c>
      <c r="B27" s="106" t="s">
        <v>886</v>
      </c>
      <c r="C27" s="106" t="n">
        <v>34</v>
      </c>
      <c r="D27" s="106" t="n">
        <v>0</v>
      </c>
      <c r="E27" s="106" t="n">
        <v>0</v>
      </c>
      <c r="F27" s="106" t="n">
        <v>160</v>
      </c>
      <c r="G27" s="106" t="n">
        <v>258</v>
      </c>
    </row>
    <row r="28">
      <c r="A28" s="106" t="s">
        <v>133</v>
      </c>
      <c r="B28" s="106" t="s">
        <v>887</v>
      </c>
      <c r="C28" s="106" t="n">
        <v>26</v>
      </c>
      <c r="D28" s="106" t="n">
        <v>15</v>
      </c>
      <c r="E28" s="106" t="n">
        <v>40</v>
      </c>
      <c r="F28" s="106" t="n">
        <v>132</v>
      </c>
      <c r="G28" s="106" t="n">
        <v>791</v>
      </c>
    </row>
    <row r="29">
      <c r="A29" s="106" t="s">
        <v>135</v>
      </c>
      <c r="B29" s="106" t="s">
        <v>888</v>
      </c>
      <c r="C29" s="106" t="n">
        <v>26</v>
      </c>
      <c r="D29" s="106" t="n">
        <v>27</v>
      </c>
      <c r="E29" s="106" t="n">
        <v>25</v>
      </c>
      <c r="F29" s="106" t="n">
        <v>215</v>
      </c>
      <c r="G29" s="106" t="n">
        <v>420</v>
      </c>
    </row>
    <row r="30">
      <c r="A30" s="106" t="s">
        <v>137</v>
      </c>
      <c r="B30" s="106" t="s">
        <v>889</v>
      </c>
      <c r="C30" s="106" t="n">
        <v>26</v>
      </c>
      <c r="D30" s="106" t="n">
        <v>39</v>
      </c>
      <c r="E30" s="106" t="n">
        <v>5</v>
      </c>
      <c r="F30" s="106" t="n">
        <v>162</v>
      </c>
      <c r="G30" s="106" t="n">
        <v>302</v>
      </c>
    </row>
    <row r="31">
      <c r="A31" s="106" t="s">
        <v>139</v>
      </c>
      <c r="B31" s="106" t="s">
        <v>890</v>
      </c>
      <c r="C31" s="106" t="n">
        <v>23</v>
      </c>
      <c r="D31" s="106" t="n">
        <v>10</v>
      </c>
      <c r="E31" s="106" t="n">
        <v>23</v>
      </c>
      <c r="F31" s="106" t="n">
        <v>149</v>
      </c>
      <c r="G31" s="106" t="n">
        <v>258</v>
      </c>
    </row>
    <row r="32">
      <c r="A32" s="106" t="s">
        <v>141</v>
      </c>
      <c r="B32" s="106" t="s">
        <v>891</v>
      </c>
      <c r="C32" s="106" t="n">
        <v>21</v>
      </c>
      <c r="D32" s="106" t="n">
        <v>20</v>
      </c>
      <c r="E32" s="106" t="n">
        <v>10</v>
      </c>
      <c r="F32" s="106" t="n">
        <v>136</v>
      </c>
      <c r="G32" s="106" t="n">
        <v>237</v>
      </c>
    </row>
    <row r="33">
      <c r="A33" s="106" t="s">
        <v>143</v>
      </c>
      <c r="B33" s="106" t="s">
        <v>892</v>
      </c>
      <c r="C33" s="106" t="n">
        <v>20</v>
      </c>
      <c r="D33" s="106" t="n">
        <v>17</v>
      </c>
      <c r="E33" s="106" t="n">
        <v>0</v>
      </c>
      <c r="F33" s="106" t="n">
        <v>1391</v>
      </c>
      <c r="G33" s="106" t="n">
        <v>1533</v>
      </c>
    </row>
    <row r="34">
      <c r="A34" s="106" t="s">
        <v>145</v>
      </c>
      <c r="B34" s="106" t="s">
        <v>893</v>
      </c>
      <c r="C34" s="106" t="n">
        <v>18</v>
      </c>
      <c r="D34" s="106" t="n">
        <v>27</v>
      </c>
      <c r="E34" s="106" t="n">
        <v>25</v>
      </c>
      <c r="F34" s="106" t="n">
        <v>207</v>
      </c>
      <c r="G34" s="106" t="n">
        <v>403</v>
      </c>
    </row>
    <row r="35">
      <c r="A35" s="106" t="s">
        <v>147</v>
      </c>
      <c r="B35" s="106" t="s">
        <v>894</v>
      </c>
      <c r="C35" s="106" t="n">
        <v>16</v>
      </c>
      <c r="D35" s="106" t="n">
        <v>47</v>
      </c>
      <c r="E35" s="106" t="n">
        <v>10</v>
      </c>
      <c r="F35" s="106" t="n">
        <v>159</v>
      </c>
      <c r="G35" s="106" t="n">
        <v>389</v>
      </c>
    </row>
    <row r="36">
      <c r="A36" s="106" t="s">
        <v>149</v>
      </c>
      <c r="B36" s="106" t="s">
        <v>895</v>
      </c>
      <c r="C36" s="106" t="n">
        <v>15</v>
      </c>
      <c r="D36" s="106" t="n">
        <v>30</v>
      </c>
      <c r="E36" s="106" t="n">
        <v>21</v>
      </c>
      <c r="F36" s="106" t="n">
        <v>293</v>
      </c>
      <c r="G36" s="106" t="n">
        <v>750</v>
      </c>
    </row>
    <row r="37">
      <c r="A37" s="106" t="s">
        <v>151</v>
      </c>
      <c r="B37" s="106" t="s">
        <v>896</v>
      </c>
      <c r="C37" s="106" t="n">
        <v>13</v>
      </c>
      <c r="D37" s="106" t="n">
        <v>15</v>
      </c>
      <c r="E37" s="106" t="n">
        <v>77</v>
      </c>
      <c r="F37" s="106" t="n">
        <v>133</v>
      </c>
      <c r="G37" s="106" t="n">
        <v>397</v>
      </c>
    </row>
    <row r="38">
      <c r="A38" s="106" t="s">
        <v>153</v>
      </c>
      <c r="B38" s="106" t="s">
        <v>897</v>
      </c>
      <c r="C38" s="106" t="n">
        <v>13</v>
      </c>
      <c r="D38" s="106" t="n">
        <v>26</v>
      </c>
      <c r="E38" s="106" t="n">
        <v>56</v>
      </c>
      <c r="F38" s="106" t="n">
        <v>122</v>
      </c>
      <c r="G38" s="106" t="n">
        <v>375</v>
      </c>
    </row>
    <row r="39">
      <c r="A39" s="106" t="s">
        <v>155</v>
      </c>
      <c r="B39" s="106" t="s">
        <v>898</v>
      </c>
      <c r="C39" s="106" t="n">
        <v>13</v>
      </c>
      <c r="D39" s="106" t="n">
        <v>17</v>
      </c>
      <c r="E39" s="106" t="n">
        <v>31</v>
      </c>
      <c r="F39" s="106" t="n">
        <v>115</v>
      </c>
      <c r="G39" s="106" t="n">
        <v>247</v>
      </c>
    </row>
    <row r="40">
      <c r="A40" s="106" t="s">
        <v>157</v>
      </c>
      <c r="B40" s="106" t="s">
        <v>899</v>
      </c>
      <c r="C40" s="106" t="n">
        <v>10</v>
      </c>
      <c r="D40" s="106" t="n">
        <v>50</v>
      </c>
      <c r="E40" s="106" t="n">
        <v>40</v>
      </c>
      <c r="F40" s="106" t="n">
        <v>253</v>
      </c>
      <c r="G40" s="106" t="n">
        <v>362</v>
      </c>
    </row>
    <row r="41">
      <c r="A41" s="106" t="s">
        <v>159</v>
      </c>
      <c r="B41" s="106" t="s">
        <v>900</v>
      </c>
      <c r="C41" s="106" t="n">
        <v>9</v>
      </c>
      <c r="D41" s="106" t="n">
        <v>20</v>
      </c>
      <c r="E41" s="106" t="n">
        <v>16</v>
      </c>
      <c r="F41" s="106" t="n">
        <v>144</v>
      </c>
      <c r="G41" s="106" t="n">
        <v>395</v>
      </c>
    </row>
    <row r="42">
      <c r="A42" s="106" t="s">
        <v>161</v>
      </c>
      <c r="B42" s="106" t="s">
        <v>901</v>
      </c>
      <c r="C42" s="106" t="n">
        <v>0</v>
      </c>
      <c r="D42" s="106" t="n">
        <v>31</v>
      </c>
      <c r="E42" s="106" t="n">
        <v>27</v>
      </c>
      <c r="F42" s="106" t="n">
        <v>197</v>
      </c>
      <c r="G42" s="106" t="n">
        <v>361</v>
      </c>
    </row>
    <row r="43">
      <c r="A43" s="106" t="s">
        <v>163</v>
      </c>
      <c r="B43" s="106" t="s">
        <v>902</v>
      </c>
      <c r="C43" s="106" t="n">
        <v>0</v>
      </c>
      <c r="D43" s="106" t="n">
        <v>40</v>
      </c>
      <c r="E43" s="106" t="n">
        <v>40</v>
      </c>
      <c r="F43" s="106" t="n">
        <v>160</v>
      </c>
      <c r="G43" s="106" t="n">
        <v>240</v>
      </c>
    </row>
    <row r="44">
      <c r="A44" s="106" t="s">
        <v>165</v>
      </c>
      <c r="B44" s="106" t="s">
        <v>221</v>
      </c>
      <c r="C44" s="106" t="n">
        <v>922</v>
      </c>
      <c r="D44" s="106" t="n">
        <v>763</v>
      </c>
      <c r="E44" s="106" t="n">
        <v>898</v>
      </c>
      <c r="F44" s="106" t="n">
        <v>5474</v>
      </c>
      <c r="G44" s="106" t="n">
        <v>9449</v>
      </c>
    </row>
    <row r="45">
      <c r="A45" s="107" t="s">
        <v>32</v>
      </c>
      <c r="B45" s="107" t="s">
        <v>222</v>
      </c>
      <c r="C45" s="107" t="n">
        <v>3155</v>
      </c>
      <c r="D45" s="107" t="n">
        <v>3601</v>
      </c>
      <c r="E45" s="107" t="n">
        <v>3207</v>
      </c>
      <c r="F45" s="107" t="n">
        <v>23396</v>
      </c>
      <c r="G45" s="107" t="n">
        <v>40755</v>
      </c>
    </row>
    <row r="46">
      <c r="A46" s="28" t="s">
        <v>903</v>
      </c>
      <c r="B46" s="28"/>
      <c r="C46" s="28"/>
      <c r="D46" s="28"/>
      <c r="E46" s="28"/>
      <c r="F46" s="28"/>
      <c r="G46" s="28"/>
    </row>
    <row r="47">
      <c r="A47" s="28" t="s">
        <v>60</v>
      </c>
      <c r="B47" s="28"/>
      <c r="C47" s="28"/>
      <c r="D47" s="28"/>
      <c r="E47" s="28"/>
      <c r="F47" s="28"/>
      <c r="G47" s="28"/>
    </row>
  </sheetData>
  <sheetProtection sheet="1"/>
  <mergeCells count="3">
    <mergeCell ref="B1:E1"/>
    <mergeCell ref="A46:G46"/>
    <mergeCell ref="A47:G47"/>
  </mergeCells>
  <hyperlinks>
    <hyperlink ref="A7" r:id="rId1h"/>
  </hyperlinks>
  <pageMargins left="0.7" right="0.7" top="0.75" bottom="0.75" header="0.3" footer="0.3"/>
  <pageSetup paperSize="9" orientation="portrait"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905</v>
      </c>
    </row>
    <row r="6" ht="15.95" customHeight="1">
      <c r="A6" s="16" t="s">
        <v>27</v>
      </c>
    </row>
    <row r="7" ht="15" customHeight="1">
      <c r="A7" s="9" t="s">
        <v>25</v>
      </c>
    </row>
    <row r="9">
      <c r="A9" s="23"/>
      <c r="B9" s="23"/>
      <c r="C9" s="23"/>
      <c r="D9" s="23"/>
      <c r="E9" s="23"/>
      <c r="F9" s="23"/>
      <c r="G9" s="23"/>
    </row>
    <row r="10">
      <c r="A10" s="108" t="s">
        <v>96</v>
      </c>
      <c r="B10" s="108" t="s">
        <v>97</v>
      </c>
      <c r="C10" s="26" t="s">
        <v>33</v>
      </c>
      <c r="D10" s="26" t="s">
        <v>34</v>
      </c>
      <c r="E10" s="26" t="s">
        <v>45</v>
      </c>
      <c r="F10" s="26" t="s">
        <v>98</v>
      </c>
      <c r="G10" s="26" t="s">
        <v>99</v>
      </c>
    </row>
    <row r="11">
      <c r="A11" s="108" t="s">
        <v>100</v>
      </c>
      <c r="B11" s="108" t="s">
        <v>870</v>
      </c>
      <c r="C11" s="108" t="n">
        <v>918</v>
      </c>
      <c r="D11" s="108" t="n">
        <v>852</v>
      </c>
      <c r="E11" s="108" t="n">
        <v>1105</v>
      </c>
      <c r="F11" s="108" t="n">
        <v>4520</v>
      </c>
      <c r="G11" s="108" t="n">
        <v>8023</v>
      </c>
    </row>
    <row r="12">
      <c r="A12" s="108" t="s">
        <v>102</v>
      </c>
      <c r="B12" s="108" t="s">
        <v>871</v>
      </c>
      <c r="C12" s="108" t="n">
        <v>635</v>
      </c>
      <c r="D12" s="108" t="n">
        <v>557</v>
      </c>
      <c r="E12" s="108" t="n">
        <v>515</v>
      </c>
      <c r="F12" s="108" t="n">
        <v>3858</v>
      </c>
      <c r="G12" s="108" t="n">
        <v>6283</v>
      </c>
    </row>
    <row r="13">
      <c r="A13" s="108" t="s">
        <v>104</v>
      </c>
      <c r="B13" s="108" t="s">
        <v>873</v>
      </c>
      <c r="C13" s="108" t="n">
        <v>362</v>
      </c>
      <c r="D13" s="108" t="n">
        <v>336</v>
      </c>
      <c r="E13" s="108" t="n">
        <v>318</v>
      </c>
      <c r="F13" s="108" t="n">
        <v>2095</v>
      </c>
      <c r="G13" s="108" t="n">
        <v>3398</v>
      </c>
    </row>
    <row r="14">
      <c r="A14" s="108" t="s">
        <v>106</v>
      </c>
      <c r="B14" s="108" t="s">
        <v>874</v>
      </c>
      <c r="C14" s="108" t="n">
        <v>306</v>
      </c>
      <c r="D14" s="108" t="n">
        <v>270</v>
      </c>
      <c r="E14" s="108" t="n">
        <v>359</v>
      </c>
      <c r="F14" s="108" t="n">
        <v>1730</v>
      </c>
      <c r="G14" s="108" t="n">
        <v>2992</v>
      </c>
    </row>
    <row r="15">
      <c r="A15" s="108" t="s">
        <v>108</v>
      </c>
      <c r="B15" s="108" t="s">
        <v>875</v>
      </c>
      <c r="C15" s="108" t="n">
        <v>274</v>
      </c>
      <c r="D15" s="108" t="n">
        <v>147</v>
      </c>
      <c r="E15" s="108" t="n">
        <v>165</v>
      </c>
      <c r="F15" s="108" t="n">
        <v>1322</v>
      </c>
      <c r="G15" s="108" t="n">
        <v>2181</v>
      </c>
    </row>
    <row r="16">
      <c r="A16" s="108" t="s">
        <v>110</v>
      </c>
      <c r="B16" s="108" t="s">
        <v>885</v>
      </c>
      <c r="C16" s="108" t="n">
        <v>206</v>
      </c>
      <c r="D16" s="108" t="n">
        <v>192</v>
      </c>
      <c r="E16" s="108" t="n">
        <v>161</v>
      </c>
      <c r="F16" s="108" t="n">
        <v>1050</v>
      </c>
      <c r="G16" s="108" t="n">
        <v>1722</v>
      </c>
    </row>
    <row r="17">
      <c r="A17" s="108" t="s">
        <v>112</v>
      </c>
      <c r="B17" s="108" t="s">
        <v>899</v>
      </c>
      <c r="C17" s="108" t="n">
        <v>201</v>
      </c>
      <c r="D17" s="108" t="n">
        <v>132</v>
      </c>
      <c r="E17" s="108" t="n">
        <v>136</v>
      </c>
      <c r="F17" s="108" t="n">
        <v>1127</v>
      </c>
      <c r="G17" s="108" t="n">
        <v>1653</v>
      </c>
    </row>
    <row r="18">
      <c r="A18" s="108" t="s">
        <v>114</v>
      </c>
      <c r="B18" s="108" t="s">
        <v>883</v>
      </c>
      <c r="C18" s="108" t="n">
        <v>198</v>
      </c>
      <c r="D18" s="108" t="n">
        <v>143</v>
      </c>
      <c r="E18" s="108" t="n">
        <v>126</v>
      </c>
      <c r="F18" s="108" t="n">
        <v>1041</v>
      </c>
      <c r="G18" s="108" t="n">
        <v>1755</v>
      </c>
    </row>
    <row r="19">
      <c r="A19" s="108" t="s">
        <v>116</v>
      </c>
      <c r="B19" s="108" t="s">
        <v>906</v>
      </c>
      <c r="C19" s="108" t="n">
        <v>163</v>
      </c>
      <c r="D19" s="108" t="n">
        <v>142</v>
      </c>
      <c r="E19" s="108" t="n">
        <v>148</v>
      </c>
      <c r="F19" s="108" t="n">
        <v>1046</v>
      </c>
      <c r="G19" s="108" t="n">
        <v>1773</v>
      </c>
    </row>
    <row r="20">
      <c r="A20" s="108" t="s">
        <v>118</v>
      </c>
      <c r="B20" s="108" t="s">
        <v>884</v>
      </c>
      <c r="C20" s="108" t="n">
        <v>143</v>
      </c>
      <c r="D20" s="108" t="n">
        <v>112</v>
      </c>
      <c r="E20" s="108" t="n">
        <v>46</v>
      </c>
      <c r="F20" s="108" t="n">
        <v>573</v>
      </c>
      <c r="G20" s="108" t="n">
        <v>887</v>
      </c>
    </row>
    <row r="21">
      <c r="A21" s="108" t="s">
        <v>120</v>
      </c>
      <c r="B21" s="108" t="s">
        <v>876</v>
      </c>
      <c r="C21" s="108" t="n">
        <v>126</v>
      </c>
      <c r="D21" s="108" t="n">
        <v>51</v>
      </c>
      <c r="E21" s="108" t="n">
        <v>88</v>
      </c>
      <c r="F21" s="108" t="n">
        <v>688</v>
      </c>
      <c r="G21" s="108" t="n">
        <v>1142</v>
      </c>
    </row>
    <row r="22">
      <c r="A22" s="108" t="s">
        <v>122</v>
      </c>
      <c r="B22" s="108" t="s">
        <v>907</v>
      </c>
      <c r="C22" s="108" t="n">
        <v>120</v>
      </c>
      <c r="D22" s="108" t="n">
        <v>130</v>
      </c>
      <c r="E22" s="108" t="n">
        <v>138</v>
      </c>
      <c r="F22" s="108" t="n">
        <v>849</v>
      </c>
      <c r="G22" s="108" t="n">
        <v>1463</v>
      </c>
    </row>
    <row r="23">
      <c r="A23" s="108" t="s">
        <v>124</v>
      </c>
      <c r="B23" s="108" t="s">
        <v>880</v>
      </c>
      <c r="C23" s="108" t="n">
        <v>117</v>
      </c>
      <c r="D23" s="108" t="n">
        <v>135</v>
      </c>
      <c r="E23" s="108" t="n">
        <v>92</v>
      </c>
      <c r="F23" s="108" t="n">
        <v>750</v>
      </c>
      <c r="G23" s="108" t="n">
        <v>1224</v>
      </c>
    </row>
    <row r="24">
      <c r="A24" s="108" t="s">
        <v>126</v>
      </c>
      <c r="B24" s="108" t="s">
        <v>908</v>
      </c>
      <c r="C24" s="108" t="n">
        <v>112</v>
      </c>
      <c r="D24" s="108" t="n">
        <v>100</v>
      </c>
      <c r="E24" s="108" t="n">
        <v>94</v>
      </c>
      <c r="F24" s="108" t="n">
        <v>575</v>
      </c>
      <c r="G24" s="108" t="n">
        <v>1012</v>
      </c>
    </row>
    <row r="25">
      <c r="A25" s="108" t="s">
        <v>127</v>
      </c>
      <c r="B25" s="108" t="s">
        <v>872</v>
      </c>
      <c r="C25" s="108" t="n">
        <v>108</v>
      </c>
      <c r="D25" s="108" t="n">
        <v>19</v>
      </c>
      <c r="E25" s="108" t="n">
        <v>53</v>
      </c>
      <c r="F25" s="108" t="n">
        <v>828</v>
      </c>
      <c r="G25" s="108" t="n">
        <v>1046</v>
      </c>
    </row>
    <row r="26">
      <c r="A26" s="108" t="s">
        <v>129</v>
      </c>
      <c r="B26" s="108" t="s">
        <v>897</v>
      </c>
      <c r="C26" s="108" t="n">
        <v>97</v>
      </c>
      <c r="D26" s="108" t="n">
        <v>171</v>
      </c>
      <c r="E26" s="108" t="n">
        <v>192</v>
      </c>
      <c r="F26" s="108" t="n">
        <v>722</v>
      </c>
      <c r="G26" s="108" t="n">
        <v>1236</v>
      </c>
    </row>
    <row r="27">
      <c r="A27" s="108" t="s">
        <v>131</v>
      </c>
      <c r="B27" s="108" t="s">
        <v>909</v>
      </c>
      <c r="C27" s="108" t="n">
        <v>94</v>
      </c>
      <c r="D27" s="108" t="n">
        <v>88</v>
      </c>
      <c r="E27" s="108" t="n">
        <v>22</v>
      </c>
      <c r="F27" s="108" t="n">
        <v>342</v>
      </c>
      <c r="G27" s="108" t="n">
        <v>468</v>
      </c>
    </row>
    <row r="28">
      <c r="A28" s="108" t="s">
        <v>133</v>
      </c>
      <c r="B28" s="108" t="s">
        <v>882</v>
      </c>
      <c r="C28" s="108" t="n">
        <v>87</v>
      </c>
      <c r="D28" s="108" t="n">
        <v>110</v>
      </c>
      <c r="E28" s="108" t="n">
        <v>51</v>
      </c>
      <c r="F28" s="108" t="n">
        <v>536</v>
      </c>
      <c r="G28" s="108" t="n">
        <v>898</v>
      </c>
    </row>
    <row r="29">
      <c r="A29" s="108" t="s">
        <v>135</v>
      </c>
      <c r="B29" s="108" t="s">
        <v>878</v>
      </c>
      <c r="C29" s="108" t="n">
        <v>85</v>
      </c>
      <c r="D29" s="108" t="n">
        <v>86</v>
      </c>
      <c r="E29" s="108" t="n">
        <v>0</v>
      </c>
      <c r="F29" s="108" t="n">
        <v>502</v>
      </c>
      <c r="G29" s="108" t="n">
        <v>568</v>
      </c>
    </row>
    <row r="30">
      <c r="A30" s="108" t="s">
        <v>137</v>
      </c>
      <c r="B30" s="108" t="s">
        <v>881</v>
      </c>
      <c r="C30" s="108" t="n">
        <v>79</v>
      </c>
      <c r="D30" s="108" t="n">
        <v>106</v>
      </c>
      <c r="E30" s="108" t="n">
        <v>120</v>
      </c>
      <c r="F30" s="108" t="n">
        <v>767</v>
      </c>
      <c r="G30" s="108" t="n">
        <v>1381</v>
      </c>
    </row>
    <row r="31">
      <c r="A31" s="108" t="s">
        <v>139</v>
      </c>
      <c r="B31" s="108" t="s">
        <v>879</v>
      </c>
      <c r="C31" s="108" t="n">
        <v>79</v>
      </c>
      <c r="D31" s="108" t="n">
        <v>25</v>
      </c>
      <c r="E31" s="108" t="n">
        <v>8</v>
      </c>
      <c r="F31" s="108" t="n">
        <v>355</v>
      </c>
      <c r="G31" s="108" t="n">
        <v>562</v>
      </c>
    </row>
    <row r="32">
      <c r="A32" s="108" t="s">
        <v>141</v>
      </c>
      <c r="B32" s="108" t="s">
        <v>910</v>
      </c>
      <c r="C32" s="108" t="n">
        <v>78</v>
      </c>
      <c r="D32" s="108" t="n">
        <v>81</v>
      </c>
      <c r="E32" s="108" t="n">
        <v>50</v>
      </c>
      <c r="F32" s="108" t="n">
        <v>470</v>
      </c>
      <c r="G32" s="108" t="n">
        <v>760</v>
      </c>
    </row>
    <row r="33">
      <c r="A33" s="108" t="s">
        <v>143</v>
      </c>
      <c r="B33" s="108" t="s">
        <v>911</v>
      </c>
      <c r="C33" s="108" t="n">
        <v>71</v>
      </c>
      <c r="D33" s="108" t="n">
        <v>65</v>
      </c>
      <c r="E33" s="108" t="n">
        <v>76</v>
      </c>
      <c r="F33" s="108" t="n">
        <v>415</v>
      </c>
      <c r="G33" s="108" t="n">
        <v>729</v>
      </c>
    </row>
    <row r="34">
      <c r="A34" s="108" t="s">
        <v>145</v>
      </c>
      <c r="B34" s="108" t="s">
        <v>912</v>
      </c>
      <c r="C34" s="108" t="n">
        <v>67</v>
      </c>
      <c r="D34" s="108" t="n">
        <v>0</v>
      </c>
      <c r="E34" s="108" t="n">
        <v>0</v>
      </c>
      <c r="F34" s="108" t="n">
        <v>161</v>
      </c>
      <c r="G34" s="108" t="n">
        <v>161</v>
      </c>
    </row>
    <row r="35">
      <c r="A35" s="108" t="s">
        <v>147</v>
      </c>
      <c r="B35" s="108" t="s">
        <v>888</v>
      </c>
      <c r="C35" s="108" t="n">
        <v>64</v>
      </c>
      <c r="D35" s="108" t="n">
        <v>55</v>
      </c>
      <c r="E35" s="108" t="n">
        <v>57</v>
      </c>
      <c r="F35" s="108" t="n">
        <v>334</v>
      </c>
      <c r="G35" s="108" t="n">
        <v>585</v>
      </c>
    </row>
    <row r="36">
      <c r="A36" s="108" t="s">
        <v>149</v>
      </c>
      <c r="B36" s="108" t="s">
        <v>889</v>
      </c>
      <c r="C36" s="108" t="n">
        <v>62</v>
      </c>
      <c r="D36" s="108" t="n">
        <v>147</v>
      </c>
      <c r="E36" s="108" t="n">
        <v>76</v>
      </c>
      <c r="F36" s="108" t="n">
        <v>504</v>
      </c>
      <c r="G36" s="108" t="n">
        <v>805</v>
      </c>
    </row>
    <row r="37">
      <c r="A37" s="108" t="s">
        <v>151</v>
      </c>
      <c r="B37" s="108" t="s">
        <v>913</v>
      </c>
      <c r="C37" s="108" t="n">
        <v>60</v>
      </c>
      <c r="D37" s="108" t="n">
        <v>56</v>
      </c>
      <c r="E37" s="108" t="n">
        <v>29</v>
      </c>
      <c r="F37" s="108" t="n">
        <v>362</v>
      </c>
      <c r="G37" s="108" t="n">
        <v>549</v>
      </c>
    </row>
    <row r="38">
      <c r="A38" s="108" t="s">
        <v>153</v>
      </c>
      <c r="B38" s="108" t="s">
        <v>894</v>
      </c>
      <c r="C38" s="108" t="n">
        <v>59</v>
      </c>
      <c r="D38" s="108" t="n">
        <v>104</v>
      </c>
      <c r="E38" s="108" t="n">
        <v>79</v>
      </c>
      <c r="F38" s="108" t="n">
        <v>480</v>
      </c>
      <c r="G38" s="108" t="n">
        <v>917</v>
      </c>
    </row>
    <row r="39">
      <c r="A39" s="108" t="s">
        <v>155</v>
      </c>
      <c r="B39" s="108" t="s">
        <v>914</v>
      </c>
      <c r="C39" s="108" t="n">
        <v>58</v>
      </c>
      <c r="D39" s="108" t="n">
        <v>59</v>
      </c>
      <c r="E39" s="108" t="n">
        <v>60</v>
      </c>
      <c r="F39" s="108" t="n">
        <v>350</v>
      </c>
      <c r="G39" s="108" t="n">
        <v>615</v>
      </c>
    </row>
    <row r="40">
      <c r="A40" s="108" t="s">
        <v>157</v>
      </c>
      <c r="B40" s="108" t="s">
        <v>915</v>
      </c>
      <c r="C40" s="108" t="n">
        <v>57</v>
      </c>
      <c r="D40" s="108" t="n">
        <v>33</v>
      </c>
      <c r="E40" s="108" t="n">
        <v>40</v>
      </c>
      <c r="F40" s="108" t="n">
        <v>220</v>
      </c>
      <c r="G40" s="108" t="n">
        <v>363</v>
      </c>
    </row>
    <row r="41">
      <c r="A41" s="108" t="s">
        <v>159</v>
      </c>
      <c r="B41" s="108" t="s">
        <v>916</v>
      </c>
      <c r="C41" s="108" t="n">
        <v>56</v>
      </c>
      <c r="D41" s="108" t="n">
        <v>46</v>
      </c>
      <c r="E41" s="108" t="n">
        <v>46</v>
      </c>
      <c r="F41" s="108" t="n">
        <v>321</v>
      </c>
      <c r="G41" s="108" t="n">
        <v>530</v>
      </c>
    </row>
    <row r="42">
      <c r="A42" s="108" t="s">
        <v>161</v>
      </c>
      <c r="B42" s="108" t="s">
        <v>917</v>
      </c>
      <c r="C42" s="108" t="n">
        <v>56</v>
      </c>
      <c r="D42" s="108" t="n">
        <v>44</v>
      </c>
      <c r="E42" s="108" t="n">
        <v>52</v>
      </c>
      <c r="F42" s="108" t="n">
        <v>293</v>
      </c>
      <c r="G42" s="108" t="n">
        <v>522</v>
      </c>
    </row>
    <row r="43">
      <c r="A43" s="108" t="s">
        <v>163</v>
      </c>
      <c r="B43" s="108" t="s">
        <v>918</v>
      </c>
      <c r="C43" s="108" t="n">
        <v>48</v>
      </c>
      <c r="D43" s="108" t="n">
        <v>31</v>
      </c>
      <c r="E43" s="108" t="n">
        <v>14</v>
      </c>
      <c r="F43" s="108" t="n">
        <v>176</v>
      </c>
      <c r="G43" s="108" t="n">
        <v>299</v>
      </c>
    </row>
    <row r="44">
      <c r="A44" s="108" t="s">
        <v>165</v>
      </c>
      <c r="B44" s="108" t="s">
        <v>919</v>
      </c>
      <c r="C44" s="108" t="n">
        <v>47</v>
      </c>
      <c r="D44" s="108" t="n">
        <v>27</v>
      </c>
      <c r="E44" s="108" t="n">
        <v>4</v>
      </c>
      <c r="F44" s="108" t="n">
        <v>165</v>
      </c>
      <c r="G44" s="108" t="n">
        <v>254</v>
      </c>
    </row>
    <row r="45">
      <c r="A45" s="108" t="s">
        <v>167</v>
      </c>
      <c r="B45" s="108" t="s">
        <v>920</v>
      </c>
      <c r="C45" s="108" t="n">
        <v>46</v>
      </c>
      <c r="D45" s="108" t="n">
        <v>25</v>
      </c>
      <c r="E45" s="108" t="n">
        <v>23</v>
      </c>
      <c r="F45" s="108" t="n">
        <v>228</v>
      </c>
      <c r="G45" s="108" t="n">
        <v>370</v>
      </c>
    </row>
    <row r="46">
      <c r="A46" s="108" t="s">
        <v>169</v>
      </c>
      <c r="B46" s="108" t="s">
        <v>921</v>
      </c>
      <c r="C46" s="108" t="n">
        <v>45</v>
      </c>
      <c r="D46" s="108" t="n">
        <v>48</v>
      </c>
      <c r="E46" s="108" t="n">
        <v>35</v>
      </c>
      <c r="F46" s="108" t="n">
        <v>289</v>
      </c>
      <c r="G46" s="108" t="n">
        <v>472</v>
      </c>
    </row>
    <row r="47">
      <c r="A47" s="108" t="s">
        <v>171</v>
      </c>
      <c r="B47" s="108" t="s">
        <v>922</v>
      </c>
      <c r="C47" s="108" t="n">
        <v>44</v>
      </c>
      <c r="D47" s="108" t="n">
        <v>41</v>
      </c>
      <c r="E47" s="108" t="n">
        <v>55</v>
      </c>
      <c r="F47" s="108" t="n">
        <v>356</v>
      </c>
      <c r="G47" s="108" t="n">
        <v>639</v>
      </c>
    </row>
    <row r="48">
      <c r="A48" s="108" t="s">
        <v>173</v>
      </c>
      <c r="B48" s="108" t="s">
        <v>923</v>
      </c>
      <c r="C48" s="108" t="n">
        <v>43</v>
      </c>
      <c r="D48" s="108" t="n">
        <v>0</v>
      </c>
      <c r="E48" s="108" t="n">
        <v>54</v>
      </c>
      <c r="F48" s="108" t="n">
        <v>204</v>
      </c>
      <c r="G48" s="108" t="n">
        <v>324</v>
      </c>
    </row>
    <row r="49">
      <c r="A49" s="108" t="s">
        <v>175</v>
      </c>
      <c r="B49" s="108" t="s">
        <v>896</v>
      </c>
      <c r="C49" s="108" t="n">
        <v>38</v>
      </c>
      <c r="D49" s="108" t="n">
        <v>42</v>
      </c>
      <c r="E49" s="108" t="n">
        <v>131</v>
      </c>
      <c r="F49" s="108" t="n">
        <v>331</v>
      </c>
      <c r="G49" s="108" t="n">
        <v>910</v>
      </c>
    </row>
    <row r="50">
      <c r="A50" s="108" t="s">
        <v>177</v>
      </c>
      <c r="B50" s="108" t="s">
        <v>924</v>
      </c>
      <c r="C50" s="108" t="n">
        <v>37</v>
      </c>
      <c r="D50" s="108" t="n">
        <v>30</v>
      </c>
      <c r="E50" s="108" t="n">
        <v>31</v>
      </c>
      <c r="F50" s="108" t="n">
        <v>232</v>
      </c>
      <c r="G50" s="108" t="n">
        <v>413</v>
      </c>
    </row>
    <row r="51">
      <c r="A51" s="108" t="s">
        <v>179</v>
      </c>
      <c r="B51" s="108" t="s">
        <v>925</v>
      </c>
      <c r="C51" s="108" t="n">
        <v>36</v>
      </c>
      <c r="D51" s="108" t="n">
        <v>33</v>
      </c>
      <c r="E51" s="108" t="n">
        <v>46</v>
      </c>
      <c r="F51" s="108" t="n">
        <v>259</v>
      </c>
      <c r="G51" s="108" t="n">
        <v>455</v>
      </c>
    </row>
    <row r="52">
      <c r="A52" s="108" t="s">
        <v>181</v>
      </c>
      <c r="B52" s="108" t="s">
        <v>926</v>
      </c>
      <c r="C52" s="108" t="n">
        <v>35</v>
      </c>
      <c r="D52" s="108" t="n">
        <v>36</v>
      </c>
      <c r="E52" s="108" t="n">
        <v>43</v>
      </c>
      <c r="F52" s="108" t="n">
        <v>222</v>
      </c>
      <c r="G52" s="108" t="n">
        <v>360</v>
      </c>
    </row>
    <row r="53">
      <c r="A53" s="108" t="s">
        <v>183</v>
      </c>
      <c r="B53" s="108" t="s">
        <v>877</v>
      </c>
      <c r="C53" s="108" t="n">
        <v>34</v>
      </c>
      <c r="D53" s="108" t="n">
        <v>43</v>
      </c>
      <c r="E53" s="108" t="n">
        <v>76</v>
      </c>
      <c r="F53" s="108" t="n">
        <v>378</v>
      </c>
      <c r="G53" s="108" t="n">
        <v>773</v>
      </c>
    </row>
    <row r="54">
      <c r="A54" s="108" t="s">
        <v>185</v>
      </c>
      <c r="B54" s="108" t="s">
        <v>893</v>
      </c>
      <c r="C54" s="108" t="n">
        <v>34</v>
      </c>
      <c r="D54" s="108" t="n">
        <v>19</v>
      </c>
      <c r="E54" s="108" t="n">
        <v>12</v>
      </c>
      <c r="F54" s="108" t="n">
        <v>142</v>
      </c>
      <c r="G54" s="108" t="n">
        <v>283</v>
      </c>
    </row>
    <row r="55">
      <c r="A55" s="108" t="s">
        <v>187</v>
      </c>
      <c r="B55" s="108" t="s">
        <v>927</v>
      </c>
      <c r="C55" s="108" t="n">
        <v>33</v>
      </c>
      <c r="D55" s="108" t="n">
        <v>25</v>
      </c>
      <c r="E55" s="108" t="n">
        <v>27</v>
      </c>
      <c r="F55" s="108" t="n">
        <v>212</v>
      </c>
      <c r="G55" s="108" t="n">
        <v>367</v>
      </c>
    </row>
    <row r="56">
      <c r="A56" s="108" t="s">
        <v>188</v>
      </c>
      <c r="B56" s="108" t="s">
        <v>928</v>
      </c>
      <c r="C56" s="108" t="n">
        <v>33</v>
      </c>
      <c r="D56" s="108" t="n">
        <v>15</v>
      </c>
      <c r="E56" s="108" t="n">
        <v>33</v>
      </c>
      <c r="F56" s="108" t="n">
        <v>154</v>
      </c>
      <c r="G56" s="108" t="n">
        <v>237</v>
      </c>
    </row>
    <row r="57">
      <c r="A57" s="108" t="s">
        <v>190</v>
      </c>
      <c r="B57" s="108" t="s">
        <v>929</v>
      </c>
      <c r="C57" s="108" t="n">
        <v>31</v>
      </c>
      <c r="D57" s="108" t="n">
        <v>31</v>
      </c>
      <c r="E57" s="108" t="n">
        <v>0</v>
      </c>
      <c r="F57" s="108" t="n">
        <v>175</v>
      </c>
      <c r="G57" s="108" t="n">
        <v>243</v>
      </c>
    </row>
    <row r="58">
      <c r="A58" s="108" t="s">
        <v>192</v>
      </c>
      <c r="B58" s="108" t="s">
        <v>930</v>
      </c>
      <c r="C58" s="108" t="n">
        <v>31</v>
      </c>
      <c r="D58" s="108" t="n">
        <v>20</v>
      </c>
      <c r="E58" s="108" t="n">
        <v>12</v>
      </c>
      <c r="F58" s="108" t="n">
        <v>123</v>
      </c>
      <c r="G58" s="108" t="n">
        <v>204</v>
      </c>
    </row>
    <row r="59">
      <c r="A59" s="108" t="s">
        <v>194</v>
      </c>
      <c r="B59" s="108" t="s">
        <v>931</v>
      </c>
      <c r="C59" s="108" t="n">
        <v>29</v>
      </c>
      <c r="D59" s="108" t="n">
        <v>38</v>
      </c>
      <c r="E59" s="108" t="n">
        <v>44</v>
      </c>
      <c r="F59" s="108" t="n">
        <v>208</v>
      </c>
      <c r="G59" s="108" t="n">
        <v>412</v>
      </c>
    </row>
    <row r="60">
      <c r="A60" s="108" t="s">
        <v>196</v>
      </c>
      <c r="B60" s="108" t="s">
        <v>932</v>
      </c>
      <c r="C60" s="108" t="n">
        <v>28</v>
      </c>
      <c r="D60" s="108" t="n">
        <v>35</v>
      </c>
      <c r="E60" s="108" t="n">
        <v>24</v>
      </c>
      <c r="F60" s="108" t="n">
        <v>361</v>
      </c>
      <c r="G60" s="108" t="n">
        <v>599</v>
      </c>
    </row>
    <row r="61">
      <c r="A61" s="108" t="s">
        <v>198</v>
      </c>
      <c r="B61" s="108" t="s">
        <v>933</v>
      </c>
      <c r="C61" s="108" t="n">
        <v>27</v>
      </c>
      <c r="D61" s="108" t="n">
        <v>21</v>
      </c>
      <c r="E61" s="108" t="n">
        <v>22</v>
      </c>
      <c r="F61" s="108" t="n">
        <v>101</v>
      </c>
      <c r="G61" s="108" t="n">
        <v>165</v>
      </c>
    </row>
    <row r="62">
      <c r="A62" s="108" t="s">
        <v>200</v>
      </c>
      <c r="B62" s="108" t="s">
        <v>934</v>
      </c>
      <c r="C62" s="108" t="n">
        <v>26</v>
      </c>
      <c r="D62" s="108" t="n">
        <v>24</v>
      </c>
      <c r="E62" s="108" t="n">
        <v>43</v>
      </c>
      <c r="F62" s="108" t="n">
        <v>164</v>
      </c>
      <c r="G62" s="108" t="n">
        <v>360</v>
      </c>
    </row>
    <row r="63">
      <c r="A63" s="108" t="s">
        <v>202</v>
      </c>
      <c r="B63" s="108" t="s">
        <v>935</v>
      </c>
      <c r="C63" s="108" t="n">
        <v>26</v>
      </c>
      <c r="D63" s="108" t="n">
        <v>13</v>
      </c>
      <c r="E63" s="108" t="n">
        <v>28</v>
      </c>
      <c r="F63" s="108" t="n">
        <v>175</v>
      </c>
      <c r="G63" s="108" t="n">
        <v>317</v>
      </c>
    </row>
    <row r="64">
      <c r="A64" s="108" t="s">
        <v>204</v>
      </c>
      <c r="B64" s="108" t="s">
        <v>936</v>
      </c>
      <c r="C64" s="108" t="n">
        <v>26</v>
      </c>
      <c r="D64" s="108" t="n">
        <v>17</v>
      </c>
      <c r="E64" s="108" t="n">
        <v>10</v>
      </c>
      <c r="F64" s="108" t="n">
        <v>196</v>
      </c>
      <c r="G64" s="108" t="n">
        <v>301</v>
      </c>
    </row>
    <row r="65">
      <c r="A65" s="108" t="s">
        <v>206</v>
      </c>
      <c r="B65" s="108" t="s">
        <v>937</v>
      </c>
      <c r="C65" s="108" t="n">
        <v>24</v>
      </c>
      <c r="D65" s="108" t="n">
        <v>41</v>
      </c>
      <c r="E65" s="108" t="n">
        <v>12</v>
      </c>
      <c r="F65" s="108" t="n">
        <v>180</v>
      </c>
      <c r="G65" s="108" t="n">
        <v>299</v>
      </c>
    </row>
    <row r="66">
      <c r="A66" s="108" t="s">
        <v>208</v>
      </c>
      <c r="B66" s="108" t="s">
        <v>938</v>
      </c>
      <c r="C66" s="108" t="n">
        <v>23</v>
      </c>
      <c r="D66" s="108" t="n">
        <v>0</v>
      </c>
      <c r="E66" s="108" t="n">
        <v>17</v>
      </c>
      <c r="F66" s="108" t="n">
        <v>158</v>
      </c>
      <c r="G66" s="108" t="n">
        <v>239</v>
      </c>
    </row>
    <row r="67">
      <c r="A67" s="108" t="s">
        <v>210</v>
      </c>
      <c r="B67" s="108" t="s">
        <v>887</v>
      </c>
      <c r="C67" s="108" t="n">
        <v>23</v>
      </c>
      <c r="D67" s="108" t="n">
        <v>6</v>
      </c>
      <c r="E67" s="108" t="n">
        <v>31</v>
      </c>
      <c r="F67" s="108" t="n">
        <v>89</v>
      </c>
      <c r="G67" s="108" t="n">
        <v>211</v>
      </c>
    </row>
    <row r="68">
      <c r="A68" s="108" t="s">
        <v>212</v>
      </c>
      <c r="B68" s="108" t="s">
        <v>939</v>
      </c>
      <c r="C68" s="108" t="n">
        <v>23</v>
      </c>
      <c r="D68" s="108" t="n">
        <v>14</v>
      </c>
      <c r="E68" s="108" t="n">
        <v>18</v>
      </c>
      <c r="F68" s="108" t="n">
        <v>124</v>
      </c>
      <c r="G68" s="108" t="n">
        <v>208</v>
      </c>
    </row>
    <row r="69">
      <c r="A69" s="108" t="s">
        <v>214</v>
      </c>
      <c r="B69" s="108" t="s">
        <v>940</v>
      </c>
      <c r="C69" s="108" t="n">
        <v>23</v>
      </c>
      <c r="D69" s="108" t="n">
        <v>13</v>
      </c>
      <c r="E69" s="108" t="n">
        <v>17</v>
      </c>
      <c r="F69" s="108" t="n">
        <v>116</v>
      </c>
      <c r="G69" s="108" t="n">
        <v>197</v>
      </c>
    </row>
    <row r="70">
      <c r="A70" s="108" t="s">
        <v>216</v>
      </c>
      <c r="B70" s="108" t="s">
        <v>941</v>
      </c>
      <c r="C70" s="108" t="n">
        <v>23</v>
      </c>
      <c r="D70" s="108" t="n">
        <v>15</v>
      </c>
      <c r="E70" s="108" t="n">
        <v>14</v>
      </c>
      <c r="F70" s="108" t="n">
        <v>102</v>
      </c>
      <c r="G70" s="108" t="n">
        <v>181</v>
      </c>
    </row>
    <row r="71">
      <c r="A71" s="108" t="s">
        <v>218</v>
      </c>
      <c r="B71" s="108" t="s">
        <v>942</v>
      </c>
      <c r="C71" s="108" t="n">
        <v>23</v>
      </c>
      <c r="D71" s="108" t="n">
        <v>18</v>
      </c>
      <c r="E71" s="108" t="n">
        <v>22</v>
      </c>
      <c r="F71" s="108" t="n">
        <v>103</v>
      </c>
      <c r="G71" s="108" t="n">
        <v>179</v>
      </c>
    </row>
    <row r="72">
      <c r="A72" s="108" t="s">
        <v>220</v>
      </c>
      <c r="B72" s="108" t="s">
        <v>943</v>
      </c>
      <c r="C72" s="108" t="n">
        <v>22</v>
      </c>
      <c r="D72" s="108" t="n">
        <v>27</v>
      </c>
      <c r="E72" s="108" t="n">
        <v>15</v>
      </c>
      <c r="F72" s="108" t="n">
        <v>158</v>
      </c>
      <c r="G72" s="108" t="n">
        <v>261</v>
      </c>
    </row>
    <row r="73">
      <c r="A73" s="108" t="s">
        <v>944</v>
      </c>
      <c r="B73" s="108" t="s">
        <v>945</v>
      </c>
      <c r="C73" s="108" t="n">
        <v>21</v>
      </c>
      <c r="D73" s="108" t="n">
        <v>19</v>
      </c>
      <c r="E73" s="108" t="n">
        <v>25</v>
      </c>
      <c r="F73" s="108" t="n">
        <v>132</v>
      </c>
      <c r="G73" s="108" t="n">
        <v>257</v>
      </c>
    </row>
    <row r="74">
      <c r="A74" s="108" t="s">
        <v>946</v>
      </c>
      <c r="B74" s="108" t="s">
        <v>898</v>
      </c>
      <c r="C74" s="108" t="n">
        <v>21</v>
      </c>
      <c r="D74" s="108" t="n">
        <v>21</v>
      </c>
      <c r="E74" s="108" t="n">
        <v>25</v>
      </c>
      <c r="F74" s="108" t="n">
        <v>133</v>
      </c>
      <c r="G74" s="108" t="n">
        <v>221</v>
      </c>
    </row>
    <row r="75">
      <c r="A75" s="108" t="s">
        <v>947</v>
      </c>
      <c r="B75" s="108" t="s">
        <v>890</v>
      </c>
      <c r="C75" s="108" t="n">
        <v>20</v>
      </c>
      <c r="D75" s="108" t="n">
        <v>25</v>
      </c>
      <c r="E75" s="108" t="n">
        <v>24</v>
      </c>
      <c r="F75" s="108" t="n">
        <v>166</v>
      </c>
      <c r="G75" s="108" t="n">
        <v>270</v>
      </c>
    </row>
    <row r="76">
      <c r="A76" s="108" t="s">
        <v>948</v>
      </c>
      <c r="B76" s="108" t="s">
        <v>949</v>
      </c>
      <c r="C76" s="108" t="n">
        <v>20</v>
      </c>
      <c r="D76" s="108" t="n">
        <v>19</v>
      </c>
      <c r="E76" s="108" t="n">
        <v>26</v>
      </c>
      <c r="F76" s="108" t="n">
        <v>97</v>
      </c>
      <c r="G76" s="108" t="n">
        <v>170</v>
      </c>
    </row>
    <row r="77">
      <c r="A77" s="108" t="s">
        <v>950</v>
      </c>
      <c r="B77" s="108" t="s">
        <v>951</v>
      </c>
      <c r="C77" s="108" t="n">
        <v>18</v>
      </c>
      <c r="D77" s="108" t="n">
        <v>24</v>
      </c>
      <c r="E77" s="108" t="n">
        <v>9</v>
      </c>
      <c r="F77" s="108" t="n">
        <v>118</v>
      </c>
      <c r="G77" s="108" t="n">
        <v>233</v>
      </c>
    </row>
    <row r="78">
      <c r="A78" s="108" t="s">
        <v>952</v>
      </c>
      <c r="B78" s="108" t="s">
        <v>953</v>
      </c>
      <c r="C78" s="108" t="n">
        <v>18</v>
      </c>
      <c r="D78" s="108" t="n">
        <v>20</v>
      </c>
      <c r="E78" s="108" t="n">
        <v>44</v>
      </c>
      <c r="F78" s="108" t="n">
        <v>119</v>
      </c>
      <c r="G78" s="108" t="n">
        <v>186</v>
      </c>
    </row>
    <row r="79">
      <c r="A79" s="108" t="s">
        <v>954</v>
      </c>
      <c r="B79" s="108" t="s">
        <v>955</v>
      </c>
      <c r="C79" s="108" t="n">
        <v>18</v>
      </c>
      <c r="D79" s="108" t="n">
        <v>10</v>
      </c>
      <c r="E79" s="108" t="n">
        <v>3</v>
      </c>
      <c r="F79" s="108" t="n">
        <v>55</v>
      </c>
      <c r="G79" s="108" t="n">
        <v>154</v>
      </c>
    </row>
    <row r="80">
      <c r="A80" s="108" t="s">
        <v>956</v>
      </c>
      <c r="B80" s="108" t="s">
        <v>957</v>
      </c>
      <c r="C80" s="108" t="n">
        <v>17</v>
      </c>
      <c r="D80" s="108" t="n">
        <v>21</v>
      </c>
      <c r="E80" s="108" t="n">
        <v>17</v>
      </c>
      <c r="F80" s="108" t="n">
        <v>148</v>
      </c>
      <c r="G80" s="108" t="n">
        <v>260</v>
      </c>
    </row>
    <row r="81">
      <c r="A81" s="108" t="s">
        <v>958</v>
      </c>
      <c r="B81" s="108" t="s">
        <v>959</v>
      </c>
      <c r="C81" s="108" t="n">
        <v>17</v>
      </c>
      <c r="D81" s="108" t="n">
        <v>14</v>
      </c>
      <c r="E81" s="108" t="n">
        <v>12</v>
      </c>
      <c r="F81" s="108" t="n">
        <v>96</v>
      </c>
      <c r="G81" s="108" t="n">
        <v>182</v>
      </c>
    </row>
    <row r="82">
      <c r="A82" s="108" t="s">
        <v>960</v>
      </c>
      <c r="B82" s="108" t="s">
        <v>961</v>
      </c>
      <c r="C82" s="108" t="n">
        <v>16</v>
      </c>
      <c r="D82" s="108" t="n">
        <v>19</v>
      </c>
      <c r="E82" s="108" t="n">
        <v>13</v>
      </c>
      <c r="F82" s="108" t="n">
        <v>83</v>
      </c>
      <c r="G82" s="108" t="n">
        <v>157</v>
      </c>
    </row>
    <row r="83">
      <c r="A83" s="108" t="s">
        <v>962</v>
      </c>
      <c r="B83" s="108" t="s">
        <v>963</v>
      </c>
      <c r="C83" s="108" t="n">
        <v>15</v>
      </c>
      <c r="D83" s="108" t="n">
        <v>26</v>
      </c>
      <c r="E83" s="108" t="n">
        <v>22</v>
      </c>
      <c r="F83" s="108" t="n">
        <v>108</v>
      </c>
      <c r="G83" s="108" t="n">
        <v>196</v>
      </c>
    </row>
    <row r="84">
      <c r="A84" s="108" t="s">
        <v>964</v>
      </c>
      <c r="B84" s="108" t="s">
        <v>965</v>
      </c>
      <c r="C84" s="108" t="n">
        <v>15</v>
      </c>
      <c r="D84" s="108" t="n">
        <v>6</v>
      </c>
      <c r="E84" s="108" t="n">
        <v>14</v>
      </c>
      <c r="F84" s="108" t="n">
        <v>93</v>
      </c>
      <c r="G84" s="108" t="n">
        <v>174</v>
      </c>
    </row>
    <row r="85">
      <c r="A85" s="108" t="s">
        <v>966</v>
      </c>
      <c r="B85" s="108" t="s">
        <v>967</v>
      </c>
      <c r="C85" s="108" t="n">
        <v>15</v>
      </c>
      <c r="D85" s="108" t="n">
        <v>13</v>
      </c>
      <c r="E85" s="108" t="n">
        <v>13</v>
      </c>
      <c r="F85" s="108" t="n">
        <v>84</v>
      </c>
      <c r="G85" s="108" t="n">
        <v>153</v>
      </c>
    </row>
    <row r="86">
      <c r="A86" s="108" t="s">
        <v>968</v>
      </c>
      <c r="B86" s="108" t="s">
        <v>969</v>
      </c>
      <c r="C86" s="108" t="n">
        <v>14</v>
      </c>
      <c r="D86" s="108" t="n">
        <v>16</v>
      </c>
      <c r="E86" s="108" t="n">
        <v>14</v>
      </c>
      <c r="F86" s="108" t="n">
        <v>134</v>
      </c>
      <c r="G86" s="108" t="n">
        <v>196</v>
      </c>
    </row>
    <row r="87">
      <c r="A87" s="108" t="s">
        <v>970</v>
      </c>
      <c r="B87" s="108" t="s">
        <v>971</v>
      </c>
      <c r="C87" s="108" t="n">
        <v>14</v>
      </c>
      <c r="D87" s="108" t="n">
        <v>16</v>
      </c>
      <c r="E87" s="108" t="n">
        <v>8</v>
      </c>
      <c r="F87" s="108" t="n">
        <v>99</v>
      </c>
      <c r="G87" s="108" t="n">
        <v>166</v>
      </c>
    </row>
    <row r="88">
      <c r="A88" s="108" t="s">
        <v>972</v>
      </c>
      <c r="B88" s="108" t="s">
        <v>973</v>
      </c>
      <c r="C88" s="108" t="n">
        <v>12</v>
      </c>
      <c r="D88" s="108" t="n">
        <v>24</v>
      </c>
      <c r="E88" s="108" t="n">
        <v>13</v>
      </c>
      <c r="F88" s="108" t="n">
        <v>161</v>
      </c>
      <c r="G88" s="108" t="n">
        <v>278</v>
      </c>
    </row>
    <row r="89">
      <c r="A89" s="108" t="s">
        <v>974</v>
      </c>
      <c r="B89" s="108" t="s">
        <v>895</v>
      </c>
      <c r="C89" s="108" t="n">
        <v>12</v>
      </c>
      <c r="D89" s="108" t="n">
        <v>12</v>
      </c>
      <c r="E89" s="108" t="n">
        <v>11</v>
      </c>
      <c r="F89" s="108" t="n">
        <v>143</v>
      </c>
      <c r="G89" s="108" t="n">
        <v>239</v>
      </c>
    </row>
    <row r="90">
      <c r="A90" s="108" t="s">
        <v>975</v>
      </c>
      <c r="B90" s="108" t="s">
        <v>976</v>
      </c>
      <c r="C90" s="108" t="n">
        <v>12</v>
      </c>
      <c r="D90" s="108" t="n">
        <v>30</v>
      </c>
      <c r="E90" s="108" t="n">
        <v>13</v>
      </c>
      <c r="F90" s="108" t="n">
        <v>105</v>
      </c>
      <c r="G90" s="108" t="n">
        <v>173</v>
      </c>
    </row>
    <row r="91">
      <c r="A91" s="108" t="s">
        <v>977</v>
      </c>
      <c r="B91" s="108" t="s">
        <v>978</v>
      </c>
      <c r="C91" s="108" t="n">
        <v>12</v>
      </c>
      <c r="D91" s="108" t="n">
        <v>19</v>
      </c>
      <c r="E91" s="108" t="n">
        <v>31</v>
      </c>
      <c r="F91" s="108" t="n">
        <v>97</v>
      </c>
      <c r="G91" s="108" t="n">
        <v>170</v>
      </c>
    </row>
    <row r="92">
      <c r="A92" s="108" t="s">
        <v>979</v>
      </c>
      <c r="B92" s="108" t="s">
        <v>980</v>
      </c>
      <c r="C92" s="108" t="n">
        <v>12</v>
      </c>
      <c r="D92" s="108" t="n">
        <v>3</v>
      </c>
      <c r="E92" s="108" t="n">
        <v>19</v>
      </c>
      <c r="F92" s="108" t="n">
        <v>90</v>
      </c>
      <c r="G92" s="108" t="n">
        <v>160</v>
      </c>
    </row>
    <row r="93">
      <c r="A93" s="108" t="s">
        <v>981</v>
      </c>
      <c r="B93" s="108" t="s">
        <v>982</v>
      </c>
      <c r="C93" s="108" t="n">
        <v>11</v>
      </c>
      <c r="D93" s="108" t="n">
        <v>16</v>
      </c>
      <c r="E93" s="108" t="n">
        <v>25</v>
      </c>
      <c r="F93" s="108" t="n">
        <v>100</v>
      </c>
      <c r="G93" s="108" t="n">
        <v>171</v>
      </c>
    </row>
    <row r="94">
      <c r="A94" s="108" t="s">
        <v>983</v>
      </c>
      <c r="B94" s="108" t="s">
        <v>984</v>
      </c>
      <c r="C94" s="108" t="n">
        <v>10</v>
      </c>
      <c r="D94" s="108" t="n">
        <v>27</v>
      </c>
      <c r="E94" s="108" t="n">
        <v>15</v>
      </c>
      <c r="F94" s="108" t="n">
        <v>118</v>
      </c>
      <c r="G94" s="108" t="n">
        <v>168</v>
      </c>
    </row>
    <row r="95">
      <c r="A95" s="108" t="s">
        <v>985</v>
      </c>
      <c r="B95" s="108" t="s">
        <v>986</v>
      </c>
      <c r="C95" s="108" t="n">
        <v>8</v>
      </c>
      <c r="D95" s="108" t="n">
        <v>34</v>
      </c>
      <c r="E95" s="108" t="n">
        <v>15</v>
      </c>
      <c r="F95" s="108" t="n">
        <v>117</v>
      </c>
      <c r="G95" s="108" t="n">
        <v>235</v>
      </c>
    </row>
    <row r="96">
      <c r="A96" s="108" t="s">
        <v>987</v>
      </c>
      <c r="B96" s="108" t="s">
        <v>988</v>
      </c>
      <c r="C96" s="108" t="n">
        <v>8</v>
      </c>
      <c r="D96" s="108" t="n">
        <v>6</v>
      </c>
      <c r="E96" s="108" t="n">
        <v>34</v>
      </c>
      <c r="F96" s="108" t="n">
        <v>75</v>
      </c>
      <c r="G96" s="108" t="n">
        <v>149</v>
      </c>
    </row>
    <row r="97">
      <c r="A97" s="108" t="s">
        <v>989</v>
      </c>
      <c r="B97" s="108" t="s">
        <v>990</v>
      </c>
      <c r="C97" s="108" t="n">
        <v>5</v>
      </c>
      <c r="D97" s="108" t="n">
        <v>3</v>
      </c>
      <c r="E97" s="108" t="n">
        <v>95</v>
      </c>
      <c r="F97" s="108" t="n">
        <v>124</v>
      </c>
      <c r="G97" s="108" t="n">
        <v>291</v>
      </c>
    </row>
    <row r="98">
      <c r="A98" s="108" t="s">
        <v>991</v>
      </c>
      <c r="B98" s="108" t="s">
        <v>992</v>
      </c>
      <c r="C98" s="108" t="n">
        <v>5</v>
      </c>
      <c r="D98" s="108" t="n">
        <v>61</v>
      </c>
      <c r="E98" s="108" t="n">
        <v>5</v>
      </c>
      <c r="F98" s="108" t="n">
        <v>120</v>
      </c>
      <c r="G98" s="108" t="n">
        <v>195</v>
      </c>
    </row>
    <row r="99">
      <c r="A99" s="108" t="s">
        <v>993</v>
      </c>
      <c r="B99" s="108" t="s">
        <v>994</v>
      </c>
      <c r="C99" s="108" t="n">
        <v>5</v>
      </c>
      <c r="D99" s="108" t="n">
        <v>27</v>
      </c>
      <c r="E99" s="108" t="n">
        <v>10</v>
      </c>
      <c r="F99" s="108" t="n">
        <v>92</v>
      </c>
      <c r="G99" s="108" t="n">
        <v>159</v>
      </c>
    </row>
    <row r="100">
      <c r="A100" s="108" t="s">
        <v>995</v>
      </c>
      <c r="B100" s="108" t="s">
        <v>996</v>
      </c>
      <c r="C100" s="108" t="n">
        <v>4</v>
      </c>
      <c r="D100" s="108" t="n">
        <v>11</v>
      </c>
      <c r="E100" s="108" t="n">
        <v>11</v>
      </c>
      <c r="F100" s="108" t="n">
        <v>138</v>
      </c>
      <c r="G100" s="108" t="n">
        <v>225</v>
      </c>
    </row>
    <row r="101">
      <c r="A101" s="108" t="s">
        <v>997</v>
      </c>
      <c r="B101" s="108" t="s">
        <v>998</v>
      </c>
      <c r="C101" s="108" t="n">
        <v>4</v>
      </c>
      <c r="D101" s="108" t="n">
        <v>16</v>
      </c>
      <c r="E101" s="108" t="n">
        <v>11</v>
      </c>
      <c r="F101" s="108" t="n">
        <v>83</v>
      </c>
      <c r="G101" s="108" t="n">
        <v>162</v>
      </c>
    </row>
    <row r="102">
      <c r="A102" s="108" t="s">
        <v>999</v>
      </c>
      <c r="B102" s="108" t="s">
        <v>1000</v>
      </c>
      <c r="C102" s="108" t="n">
        <v>2</v>
      </c>
      <c r="D102" s="108" t="n">
        <v>77</v>
      </c>
      <c r="E102" s="108" t="n">
        <v>45</v>
      </c>
      <c r="F102" s="108" t="n">
        <v>115</v>
      </c>
      <c r="G102" s="108" t="n">
        <v>386</v>
      </c>
    </row>
    <row r="103">
      <c r="A103" s="108" t="s">
        <v>1001</v>
      </c>
      <c r="B103" s="108" t="s">
        <v>1002</v>
      </c>
      <c r="C103" s="108" t="n">
        <v>2</v>
      </c>
      <c r="D103" s="108" t="n">
        <v>63</v>
      </c>
      <c r="E103" s="108" t="n">
        <v>26</v>
      </c>
      <c r="F103" s="108" t="n">
        <v>179</v>
      </c>
      <c r="G103" s="108" t="n">
        <v>303</v>
      </c>
    </row>
    <row r="104">
      <c r="A104" s="108" t="s">
        <v>1003</v>
      </c>
      <c r="B104" s="108" t="s">
        <v>1004</v>
      </c>
      <c r="C104" s="108" t="n">
        <v>1</v>
      </c>
      <c r="D104" s="108" t="n">
        <v>2</v>
      </c>
      <c r="E104" s="108" t="n">
        <v>24</v>
      </c>
      <c r="F104" s="108" t="n">
        <v>79</v>
      </c>
      <c r="G104" s="108" t="n">
        <v>149</v>
      </c>
    </row>
    <row r="105">
      <c r="A105" s="108" t="s">
        <v>1005</v>
      </c>
      <c r="B105" s="108" t="s">
        <v>892</v>
      </c>
      <c r="C105" s="108" t="n">
        <v>0</v>
      </c>
      <c r="D105" s="108" t="n">
        <v>0</v>
      </c>
      <c r="E105" s="108" t="n">
        <v>0</v>
      </c>
      <c r="F105" s="108" t="n">
        <v>1038</v>
      </c>
      <c r="G105" s="108" t="n">
        <v>1136</v>
      </c>
    </row>
    <row r="106">
      <c r="A106" s="108" t="s">
        <v>1006</v>
      </c>
      <c r="B106" s="108" t="s">
        <v>1007</v>
      </c>
      <c r="C106" s="108" t="n">
        <v>0</v>
      </c>
      <c r="D106" s="108" t="n">
        <v>0</v>
      </c>
      <c r="E106" s="108" t="n">
        <v>0</v>
      </c>
      <c r="F106" s="108" t="n">
        <v>228</v>
      </c>
      <c r="G106" s="108" t="n">
        <v>349</v>
      </c>
    </row>
    <row r="107">
      <c r="A107" s="108" t="s">
        <v>1008</v>
      </c>
      <c r="B107" s="108" t="s">
        <v>1009</v>
      </c>
      <c r="C107" s="108" t="n">
        <v>0</v>
      </c>
      <c r="D107" s="108" t="n">
        <v>0</v>
      </c>
      <c r="E107" s="108" t="n">
        <v>0</v>
      </c>
      <c r="F107" s="108" t="n">
        <v>204</v>
      </c>
      <c r="G107" s="108" t="n">
        <v>204</v>
      </c>
    </row>
    <row r="108">
      <c r="A108" s="108" t="s">
        <v>1010</v>
      </c>
      <c r="B108" s="108" t="s">
        <v>1011</v>
      </c>
      <c r="C108" s="108" t="n">
        <v>0</v>
      </c>
      <c r="D108" s="108" t="n">
        <v>8</v>
      </c>
      <c r="E108" s="108" t="n">
        <v>20</v>
      </c>
      <c r="F108" s="108" t="n">
        <v>41</v>
      </c>
      <c r="G108" s="108" t="n">
        <v>175</v>
      </c>
    </row>
    <row r="109">
      <c r="A109" s="108" t="s">
        <v>1012</v>
      </c>
      <c r="B109" s="108" t="s">
        <v>901</v>
      </c>
      <c r="C109" s="108" t="n">
        <v>0</v>
      </c>
      <c r="D109" s="108" t="n">
        <v>15</v>
      </c>
      <c r="E109" s="108" t="n">
        <v>14</v>
      </c>
      <c r="F109" s="108" t="n">
        <v>83</v>
      </c>
      <c r="G109" s="108" t="n">
        <v>172</v>
      </c>
    </row>
    <row r="110">
      <c r="A110" s="108" t="s">
        <v>1013</v>
      </c>
      <c r="B110" s="108" t="s">
        <v>1014</v>
      </c>
      <c r="C110" s="108" t="n">
        <v>0</v>
      </c>
      <c r="D110" s="108" t="n">
        <v>58</v>
      </c>
      <c r="E110" s="108" t="n">
        <v>13</v>
      </c>
      <c r="F110" s="108" t="n">
        <v>106</v>
      </c>
      <c r="G110" s="108" t="n">
        <v>155</v>
      </c>
    </row>
    <row r="111">
      <c r="A111" s="108" t="s">
        <v>1015</v>
      </c>
      <c r="B111" s="108" t="s">
        <v>221</v>
      </c>
      <c r="C111" s="108" t="n">
        <v>1875</v>
      </c>
      <c r="D111" s="108" t="n">
        <v>1718</v>
      </c>
      <c r="E111" s="108" t="n">
        <v>1670</v>
      </c>
      <c r="F111" s="108" t="n">
        <v>11562</v>
      </c>
      <c r="G111" s="108" t="n">
        <v>19262</v>
      </c>
    </row>
    <row r="112">
      <c r="A112" s="109" t="s">
        <v>32</v>
      </c>
      <c r="B112" s="109" t="s">
        <v>222</v>
      </c>
      <c r="C112" s="109" t="n">
        <v>8418</v>
      </c>
      <c r="D112" s="109" t="n">
        <v>7841</v>
      </c>
      <c r="E112" s="109" t="n">
        <v>7804</v>
      </c>
      <c r="F112" s="109" t="n">
        <v>51930</v>
      </c>
      <c r="G112" s="109" t="n">
        <v>86776</v>
      </c>
    </row>
    <row r="113">
      <c r="A113" s="28" t="s">
        <v>1016</v>
      </c>
      <c r="B113" s="28"/>
      <c r="C113" s="28"/>
      <c r="D113" s="28"/>
      <c r="E113" s="28"/>
      <c r="F113" s="28"/>
      <c r="G113" s="28"/>
    </row>
    <row r="114">
      <c r="A114" s="28" t="s">
        <v>60</v>
      </c>
      <c r="B114" s="28"/>
      <c r="C114" s="28"/>
      <c r="D114" s="28"/>
      <c r="E114" s="28"/>
      <c r="F114" s="28"/>
      <c r="G114" s="28"/>
    </row>
  </sheetData>
  <sheetProtection sheet="1"/>
  <mergeCells count="3">
    <mergeCell ref="B1:E1"/>
    <mergeCell ref="A113:G113"/>
    <mergeCell ref="A114:G114"/>
  </mergeCells>
  <hyperlinks>
    <hyperlink ref="A7" r:id="rId1h"/>
  </hyperlinks>
  <pageMargins left="0.7" right="0.7" top="0.75" bottom="0.75" header="0.3" footer="0.3"/>
  <pageSetup paperSize="9" orientation="portrait"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1018</v>
      </c>
    </row>
    <row r="6" ht="15.95" customHeight="1">
      <c r="A6" s="16" t="s">
        <v>27</v>
      </c>
    </row>
    <row r="7" ht="15" customHeight="1">
      <c r="A7" s="9" t="s">
        <v>25</v>
      </c>
    </row>
    <row r="9">
      <c r="A9" s="23"/>
      <c r="B9" s="23"/>
      <c r="C9" s="23"/>
      <c r="D9" s="23"/>
      <c r="E9" s="23"/>
      <c r="F9" s="23"/>
      <c r="G9" s="23"/>
    </row>
    <row r="10">
      <c r="A10" s="110" t="s">
        <v>96</v>
      </c>
      <c r="B10" s="110" t="s">
        <v>97</v>
      </c>
      <c r="C10" s="26" t="s">
        <v>33</v>
      </c>
      <c r="D10" s="26" t="s">
        <v>34</v>
      </c>
      <c r="E10" s="26" t="s">
        <v>45</v>
      </c>
      <c r="F10" s="26" t="s">
        <v>98</v>
      </c>
      <c r="G10" s="26" t="s">
        <v>99</v>
      </c>
    </row>
    <row r="11">
      <c r="A11" s="110" t="s">
        <v>100</v>
      </c>
      <c r="B11" s="110" t="s">
        <v>874</v>
      </c>
      <c r="C11" s="110" t="n">
        <v>27</v>
      </c>
      <c r="D11" s="110" t="n">
        <v>22</v>
      </c>
      <c r="E11" s="110" t="n">
        <v>11</v>
      </c>
      <c r="F11" s="110" t="n">
        <v>124</v>
      </c>
      <c r="G11" s="110" t="n">
        <v>208</v>
      </c>
    </row>
    <row r="12">
      <c r="A12" s="110" t="s">
        <v>102</v>
      </c>
      <c r="B12" s="110" t="s">
        <v>877</v>
      </c>
      <c r="C12" s="110" t="n">
        <v>18</v>
      </c>
      <c r="D12" s="110" t="n">
        <v>31</v>
      </c>
      <c r="E12" s="110" t="n">
        <v>36</v>
      </c>
      <c r="F12" s="110" t="n">
        <v>214</v>
      </c>
      <c r="G12" s="110" t="n">
        <v>366</v>
      </c>
    </row>
    <row r="13">
      <c r="A13" s="110" t="s">
        <v>104</v>
      </c>
      <c r="B13" s="110" t="s">
        <v>959</v>
      </c>
      <c r="C13" s="110" t="n">
        <v>17</v>
      </c>
      <c r="D13" s="110" t="n">
        <v>11</v>
      </c>
      <c r="E13" s="110" t="n">
        <v>16</v>
      </c>
      <c r="F13" s="110" t="n">
        <v>74</v>
      </c>
      <c r="G13" s="110" t="n">
        <v>117</v>
      </c>
    </row>
    <row r="14">
      <c r="A14" s="110" t="s">
        <v>106</v>
      </c>
      <c r="B14" s="110" t="s">
        <v>1019</v>
      </c>
      <c r="C14" s="110" t="n">
        <v>17</v>
      </c>
      <c r="D14" s="110" t="n">
        <v>15</v>
      </c>
      <c r="E14" s="110" t="n">
        <v>0</v>
      </c>
      <c r="F14" s="110" t="n">
        <v>45</v>
      </c>
      <c r="G14" s="110" t="n">
        <v>45</v>
      </c>
    </row>
    <row r="15">
      <c r="A15" s="110" t="s">
        <v>108</v>
      </c>
      <c r="B15" s="110" t="s">
        <v>1020</v>
      </c>
      <c r="C15" s="110" t="n">
        <v>12</v>
      </c>
      <c r="D15" s="110" t="n">
        <v>0</v>
      </c>
      <c r="E15" s="110" t="n">
        <v>0</v>
      </c>
      <c r="F15" s="110" t="n">
        <v>33</v>
      </c>
      <c r="G15" s="110" t="n">
        <v>64</v>
      </c>
    </row>
    <row r="16">
      <c r="A16" s="110" t="s">
        <v>110</v>
      </c>
      <c r="B16" s="110" t="s">
        <v>928</v>
      </c>
      <c r="C16" s="110" t="n">
        <v>11</v>
      </c>
      <c r="D16" s="110" t="n">
        <v>13</v>
      </c>
      <c r="E16" s="110" t="n">
        <v>8</v>
      </c>
      <c r="F16" s="110" t="n">
        <v>53</v>
      </c>
      <c r="G16" s="110" t="n">
        <v>94</v>
      </c>
    </row>
    <row r="17">
      <c r="A17" s="110" t="s">
        <v>112</v>
      </c>
      <c r="B17" s="110" t="s">
        <v>1021</v>
      </c>
      <c r="C17" s="110" t="n">
        <v>10</v>
      </c>
      <c r="D17" s="110" t="n">
        <v>7</v>
      </c>
      <c r="E17" s="110" t="n">
        <v>12</v>
      </c>
      <c r="F17" s="110" t="n">
        <v>62</v>
      </c>
      <c r="G17" s="110" t="n">
        <v>120</v>
      </c>
    </row>
    <row r="18">
      <c r="A18" s="110" t="s">
        <v>114</v>
      </c>
      <c r="B18" s="110" t="s">
        <v>910</v>
      </c>
      <c r="C18" s="110" t="n">
        <v>10</v>
      </c>
      <c r="D18" s="110" t="n">
        <v>17</v>
      </c>
      <c r="E18" s="110" t="n">
        <v>11</v>
      </c>
      <c r="F18" s="110" t="n">
        <v>63</v>
      </c>
      <c r="G18" s="110" t="n">
        <v>97</v>
      </c>
    </row>
    <row r="19">
      <c r="A19" s="110" t="s">
        <v>116</v>
      </c>
      <c r="B19" s="110" t="s">
        <v>1022</v>
      </c>
      <c r="C19" s="110" t="n">
        <v>9</v>
      </c>
      <c r="D19" s="110" t="n">
        <v>6</v>
      </c>
      <c r="E19" s="110" t="n">
        <v>5</v>
      </c>
      <c r="F19" s="110" t="n">
        <v>37</v>
      </c>
      <c r="G19" s="110" t="n">
        <v>58</v>
      </c>
    </row>
    <row r="20">
      <c r="A20" s="110" t="s">
        <v>118</v>
      </c>
      <c r="B20" s="110" t="s">
        <v>885</v>
      </c>
      <c r="C20" s="110" t="n">
        <v>8</v>
      </c>
      <c r="D20" s="110" t="n">
        <v>6</v>
      </c>
      <c r="E20" s="110" t="n">
        <v>4</v>
      </c>
      <c r="F20" s="110" t="n">
        <v>49</v>
      </c>
      <c r="G20" s="110" t="n">
        <v>75</v>
      </c>
    </row>
    <row r="21">
      <c r="A21" s="110" t="s">
        <v>120</v>
      </c>
      <c r="B21" s="110" t="s">
        <v>1023</v>
      </c>
      <c r="C21" s="110" t="n">
        <v>8</v>
      </c>
      <c r="D21" s="110" t="n">
        <v>6</v>
      </c>
      <c r="E21" s="110" t="n">
        <v>5</v>
      </c>
      <c r="F21" s="110" t="n">
        <v>27</v>
      </c>
      <c r="G21" s="110" t="n">
        <v>45</v>
      </c>
    </row>
    <row r="22">
      <c r="A22" s="110" t="s">
        <v>122</v>
      </c>
      <c r="B22" s="110" t="s">
        <v>949</v>
      </c>
      <c r="C22" s="110" t="n">
        <v>7</v>
      </c>
      <c r="D22" s="110" t="n">
        <v>8</v>
      </c>
      <c r="E22" s="110" t="n">
        <v>5</v>
      </c>
      <c r="F22" s="110" t="n">
        <v>42</v>
      </c>
      <c r="G22" s="110" t="n">
        <v>68</v>
      </c>
    </row>
    <row r="23">
      <c r="A23" s="110" t="s">
        <v>124</v>
      </c>
      <c r="B23" s="110" t="s">
        <v>1024</v>
      </c>
      <c r="C23" s="110" t="n">
        <v>7</v>
      </c>
      <c r="D23" s="110" t="n">
        <v>2</v>
      </c>
      <c r="E23" s="110" t="n">
        <v>3</v>
      </c>
      <c r="F23" s="110" t="n">
        <v>25</v>
      </c>
      <c r="G23" s="110" t="n">
        <v>52</v>
      </c>
    </row>
    <row r="24">
      <c r="A24" s="110" t="s">
        <v>126</v>
      </c>
      <c r="B24" s="110" t="s">
        <v>889</v>
      </c>
      <c r="C24" s="110" t="n">
        <v>7</v>
      </c>
      <c r="D24" s="110" t="n">
        <v>6</v>
      </c>
      <c r="E24" s="110" t="n">
        <v>1</v>
      </c>
      <c r="F24" s="110" t="n">
        <v>36</v>
      </c>
      <c r="G24" s="110" t="n">
        <v>51</v>
      </c>
    </row>
    <row r="25">
      <c r="A25" s="110" t="s">
        <v>127</v>
      </c>
      <c r="B25" s="110" t="s">
        <v>1025</v>
      </c>
      <c r="C25" s="110" t="n">
        <v>7</v>
      </c>
      <c r="D25" s="110" t="n">
        <v>4</v>
      </c>
      <c r="E25" s="110" t="n">
        <v>3</v>
      </c>
      <c r="F25" s="110" t="n">
        <v>22</v>
      </c>
      <c r="G25" s="110" t="n">
        <v>33</v>
      </c>
    </row>
    <row r="26">
      <c r="A26" s="110" t="s">
        <v>129</v>
      </c>
      <c r="B26" s="110" t="s">
        <v>927</v>
      </c>
      <c r="C26" s="110" t="n">
        <v>7</v>
      </c>
      <c r="D26" s="110" t="n">
        <v>3</v>
      </c>
      <c r="E26" s="110" t="n">
        <v>3</v>
      </c>
      <c r="F26" s="110" t="n">
        <v>15</v>
      </c>
      <c r="G26" s="110" t="n">
        <v>25</v>
      </c>
    </row>
    <row r="27">
      <c r="A27" s="110" t="s">
        <v>131</v>
      </c>
      <c r="B27" s="110" t="s">
        <v>1026</v>
      </c>
      <c r="C27" s="110" t="n">
        <v>7</v>
      </c>
      <c r="D27" s="110" t="n">
        <v>1</v>
      </c>
      <c r="E27" s="110" t="n">
        <v>2</v>
      </c>
      <c r="F27" s="110" t="n">
        <v>13</v>
      </c>
      <c r="G27" s="110" t="n">
        <v>17</v>
      </c>
    </row>
    <row r="28">
      <c r="A28" s="110" t="s">
        <v>133</v>
      </c>
      <c r="B28" s="110" t="s">
        <v>1027</v>
      </c>
      <c r="C28" s="110" t="n">
        <v>6</v>
      </c>
      <c r="D28" s="110" t="n">
        <v>6</v>
      </c>
      <c r="E28" s="110" t="n">
        <v>3</v>
      </c>
      <c r="F28" s="110" t="n">
        <v>31</v>
      </c>
      <c r="G28" s="110" t="n">
        <v>48</v>
      </c>
    </row>
    <row r="29">
      <c r="A29" s="110" t="s">
        <v>135</v>
      </c>
      <c r="B29" s="110" t="s">
        <v>1028</v>
      </c>
      <c r="C29" s="110" t="n">
        <v>6</v>
      </c>
      <c r="D29" s="110" t="n">
        <v>2</v>
      </c>
      <c r="E29" s="110" t="n">
        <v>0</v>
      </c>
      <c r="F29" s="110" t="n">
        <v>31</v>
      </c>
      <c r="G29" s="110" t="n">
        <v>33</v>
      </c>
    </row>
    <row r="30">
      <c r="A30" s="110" t="s">
        <v>137</v>
      </c>
      <c r="B30" s="110" t="s">
        <v>883</v>
      </c>
      <c r="C30" s="110" t="n">
        <v>6</v>
      </c>
      <c r="D30" s="110" t="n">
        <v>1</v>
      </c>
      <c r="E30" s="110" t="n">
        <v>0</v>
      </c>
      <c r="F30" s="110" t="n">
        <v>24</v>
      </c>
      <c r="G30" s="110" t="n">
        <v>25</v>
      </c>
    </row>
    <row r="31">
      <c r="A31" s="110" t="s">
        <v>139</v>
      </c>
      <c r="B31" s="110" t="s">
        <v>984</v>
      </c>
      <c r="C31" s="110" t="n">
        <v>5</v>
      </c>
      <c r="D31" s="110" t="n">
        <v>16</v>
      </c>
      <c r="E31" s="110" t="n">
        <v>2</v>
      </c>
      <c r="F31" s="110" t="n">
        <v>58</v>
      </c>
      <c r="G31" s="110" t="n">
        <v>68</v>
      </c>
    </row>
    <row r="32">
      <c r="A32" s="110" t="s">
        <v>141</v>
      </c>
      <c r="B32" s="110" t="s">
        <v>1029</v>
      </c>
      <c r="C32" s="110" t="n">
        <v>5</v>
      </c>
      <c r="D32" s="110" t="n">
        <v>6</v>
      </c>
      <c r="E32" s="110" t="n">
        <v>3</v>
      </c>
      <c r="F32" s="110" t="n">
        <v>28</v>
      </c>
      <c r="G32" s="110" t="n">
        <v>55</v>
      </c>
    </row>
    <row r="33">
      <c r="A33" s="110" t="s">
        <v>143</v>
      </c>
      <c r="B33" s="110" t="s">
        <v>72</v>
      </c>
      <c r="C33" s="110" t="n">
        <v>5</v>
      </c>
      <c r="D33" s="110" t="n">
        <v>0</v>
      </c>
      <c r="E33" s="110" t="n">
        <v>0</v>
      </c>
      <c r="F33" s="110" t="n">
        <v>10</v>
      </c>
      <c r="G33" s="110" t="n">
        <v>21</v>
      </c>
    </row>
    <row r="34">
      <c r="A34" s="110" t="s">
        <v>145</v>
      </c>
      <c r="B34" s="110" t="s">
        <v>926</v>
      </c>
      <c r="C34" s="110" t="n">
        <v>4</v>
      </c>
      <c r="D34" s="110" t="n">
        <v>4</v>
      </c>
      <c r="E34" s="110" t="n">
        <v>10</v>
      </c>
      <c r="F34" s="110" t="n">
        <v>38</v>
      </c>
      <c r="G34" s="110" t="n">
        <v>74</v>
      </c>
    </row>
    <row r="35">
      <c r="A35" s="110" t="s">
        <v>147</v>
      </c>
      <c r="B35" s="110" t="s">
        <v>1030</v>
      </c>
      <c r="C35" s="110" t="n">
        <v>4</v>
      </c>
      <c r="D35" s="110" t="n">
        <v>1</v>
      </c>
      <c r="E35" s="110" t="n">
        <v>0</v>
      </c>
      <c r="F35" s="110" t="n">
        <v>47</v>
      </c>
      <c r="G35" s="110" t="n">
        <v>56</v>
      </c>
    </row>
    <row r="36">
      <c r="A36" s="110" t="s">
        <v>149</v>
      </c>
      <c r="B36" s="110" t="s">
        <v>1031</v>
      </c>
      <c r="C36" s="110" t="n">
        <v>4</v>
      </c>
      <c r="D36" s="110" t="n">
        <v>7</v>
      </c>
      <c r="E36" s="110" t="n">
        <v>9</v>
      </c>
      <c r="F36" s="110" t="n">
        <v>37</v>
      </c>
      <c r="G36" s="110" t="n">
        <v>48</v>
      </c>
    </row>
    <row r="37">
      <c r="A37" s="110" t="s">
        <v>151</v>
      </c>
      <c r="B37" s="110" t="s">
        <v>921</v>
      </c>
      <c r="C37" s="110" t="n">
        <v>4</v>
      </c>
      <c r="D37" s="110" t="n">
        <v>5</v>
      </c>
      <c r="E37" s="110" t="n">
        <v>4</v>
      </c>
      <c r="F37" s="110" t="n">
        <v>24</v>
      </c>
      <c r="G37" s="110" t="n">
        <v>47</v>
      </c>
    </row>
    <row r="38">
      <c r="A38" s="110" t="s">
        <v>153</v>
      </c>
      <c r="B38" s="110" t="s">
        <v>870</v>
      </c>
      <c r="C38" s="110" t="n">
        <v>4</v>
      </c>
      <c r="D38" s="110" t="n">
        <v>6</v>
      </c>
      <c r="E38" s="110" t="n">
        <v>0</v>
      </c>
      <c r="F38" s="110" t="n">
        <v>31</v>
      </c>
      <c r="G38" s="110" t="n">
        <v>44</v>
      </c>
    </row>
    <row r="39">
      <c r="A39" s="110" t="s">
        <v>155</v>
      </c>
      <c r="B39" s="110" t="s">
        <v>1032</v>
      </c>
      <c r="C39" s="110" t="n">
        <v>4</v>
      </c>
      <c r="D39" s="110" t="n">
        <v>2</v>
      </c>
      <c r="E39" s="110" t="n">
        <v>2</v>
      </c>
      <c r="F39" s="110" t="n">
        <v>22</v>
      </c>
      <c r="G39" s="110" t="n">
        <v>41</v>
      </c>
    </row>
    <row r="40">
      <c r="A40" s="110" t="s">
        <v>157</v>
      </c>
      <c r="B40" s="110" t="s">
        <v>963</v>
      </c>
      <c r="C40" s="110" t="n">
        <v>4</v>
      </c>
      <c r="D40" s="110" t="n">
        <v>4</v>
      </c>
      <c r="E40" s="110" t="n">
        <v>3</v>
      </c>
      <c r="F40" s="110" t="n">
        <v>21</v>
      </c>
      <c r="G40" s="110" t="n">
        <v>38</v>
      </c>
    </row>
    <row r="41">
      <c r="A41" s="110" t="s">
        <v>159</v>
      </c>
      <c r="B41" s="110" t="s">
        <v>1033</v>
      </c>
      <c r="C41" s="110" t="n">
        <v>4</v>
      </c>
      <c r="D41" s="110" t="n">
        <v>3</v>
      </c>
      <c r="E41" s="110" t="n">
        <v>3</v>
      </c>
      <c r="F41" s="110" t="n">
        <v>18</v>
      </c>
      <c r="G41" s="110" t="n">
        <v>30</v>
      </c>
    </row>
    <row r="42">
      <c r="A42" s="110" t="s">
        <v>161</v>
      </c>
      <c r="B42" s="110" t="s">
        <v>1034</v>
      </c>
      <c r="C42" s="110" t="n">
        <v>4</v>
      </c>
      <c r="D42" s="110" t="n">
        <v>2</v>
      </c>
      <c r="E42" s="110" t="n">
        <v>0</v>
      </c>
      <c r="F42" s="110" t="n">
        <v>21</v>
      </c>
      <c r="G42" s="110" t="n">
        <v>27</v>
      </c>
    </row>
    <row r="43">
      <c r="A43" s="110" t="s">
        <v>163</v>
      </c>
      <c r="B43" s="110" t="s">
        <v>1035</v>
      </c>
      <c r="C43" s="110" t="n">
        <v>4</v>
      </c>
      <c r="D43" s="110" t="n">
        <v>2</v>
      </c>
      <c r="E43" s="110" t="n">
        <v>0</v>
      </c>
      <c r="F43" s="110" t="n">
        <v>20</v>
      </c>
      <c r="G43" s="110" t="n">
        <v>23</v>
      </c>
    </row>
    <row r="44">
      <c r="A44" s="110" t="s">
        <v>165</v>
      </c>
      <c r="B44" s="110" t="s">
        <v>1036</v>
      </c>
      <c r="C44" s="110" t="n">
        <v>4</v>
      </c>
      <c r="D44" s="110" t="n">
        <v>0</v>
      </c>
      <c r="E44" s="110" t="n">
        <v>5</v>
      </c>
      <c r="F44" s="110" t="n">
        <v>4</v>
      </c>
      <c r="G44" s="110" t="n">
        <v>16</v>
      </c>
    </row>
    <row r="45">
      <c r="A45" s="110" t="s">
        <v>167</v>
      </c>
      <c r="B45" s="110" t="s">
        <v>1037</v>
      </c>
      <c r="C45" s="110" t="n">
        <v>3</v>
      </c>
      <c r="D45" s="110" t="n">
        <v>14</v>
      </c>
      <c r="E45" s="110" t="n">
        <v>0</v>
      </c>
      <c r="F45" s="110" t="n">
        <v>40</v>
      </c>
      <c r="G45" s="110" t="n">
        <v>68</v>
      </c>
    </row>
    <row r="46">
      <c r="A46" s="110" t="s">
        <v>169</v>
      </c>
      <c r="B46" s="110" t="s">
        <v>998</v>
      </c>
      <c r="C46" s="110" t="n">
        <v>3</v>
      </c>
      <c r="D46" s="110" t="n">
        <v>1</v>
      </c>
      <c r="E46" s="110" t="n">
        <v>2</v>
      </c>
      <c r="F46" s="110" t="n">
        <v>21</v>
      </c>
      <c r="G46" s="110" t="n">
        <v>43</v>
      </c>
    </row>
    <row r="47">
      <c r="A47" s="110" t="s">
        <v>171</v>
      </c>
      <c r="B47" s="110" t="s">
        <v>1038</v>
      </c>
      <c r="C47" s="110" t="n">
        <v>3</v>
      </c>
      <c r="D47" s="110" t="n">
        <v>1</v>
      </c>
      <c r="E47" s="110" t="n">
        <v>2</v>
      </c>
      <c r="F47" s="110" t="n">
        <v>17</v>
      </c>
      <c r="G47" s="110" t="n">
        <v>33</v>
      </c>
    </row>
    <row r="48">
      <c r="A48" s="110" t="s">
        <v>173</v>
      </c>
      <c r="B48" s="110" t="s">
        <v>971</v>
      </c>
      <c r="C48" s="110" t="n">
        <v>3</v>
      </c>
      <c r="D48" s="110" t="n">
        <v>1</v>
      </c>
      <c r="E48" s="110" t="n">
        <v>3</v>
      </c>
      <c r="F48" s="110" t="n">
        <v>14</v>
      </c>
      <c r="G48" s="110" t="n">
        <v>23</v>
      </c>
    </row>
    <row r="49">
      <c r="A49" s="110" t="s">
        <v>175</v>
      </c>
      <c r="B49" s="110" t="s">
        <v>1039</v>
      </c>
      <c r="C49" s="110" t="n">
        <v>3</v>
      </c>
      <c r="D49" s="110" t="n">
        <v>5</v>
      </c>
      <c r="E49" s="110" t="n">
        <v>0</v>
      </c>
      <c r="F49" s="110" t="n">
        <v>14</v>
      </c>
      <c r="G49" s="110" t="n">
        <v>19</v>
      </c>
    </row>
    <row r="50">
      <c r="A50" s="110" t="s">
        <v>177</v>
      </c>
      <c r="B50" s="110" t="s">
        <v>982</v>
      </c>
      <c r="C50" s="110" t="n">
        <v>3</v>
      </c>
      <c r="D50" s="110" t="n">
        <v>4</v>
      </c>
      <c r="E50" s="110" t="n">
        <v>1</v>
      </c>
      <c r="F50" s="110" t="n">
        <v>13</v>
      </c>
      <c r="G50" s="110" t="n">
        <v>17</v>
      </c>
    </row>
    <row r="51">
      <c r="A51" s="110" t="s">
        <v>179</v>
      </c>
      <c r="B51" s="110" t="s">
        <v>906</v>
      </c>
      <c r="C51" s="110" t="n">
        <v>3</v>
      </c>
      <c r="D51" s="110" t="n">
        <v>0</v>
      </c>
      <c r="E51" s="110" t="n">
        <v>1</v>
      </c>
      <c r="F51" s="110" t="n">
        <v>10</v>
      </c>
      <c r="G51" s="110" t="n">
        <v>16</v>
      </c>
    </row>
    <row r="52">
      <c r="A52" s="110" t="s">
        <v>181</v>
      </c>
      <c r="B52" s="110" t="s">
        <v>1040</v>
      </c>
      <c r="C52" s="110" t="n">
        <v>3</v>
      </c>
      <c r="D52" s="110" t="n">
        <v>1</v>
      </c>
      <c r="E52" s="110" t="n">
        <v>0</v>
      </c>
      <c r="F52" s="110" t="n">
        <v>8</v>
      </c>
      <c r="G52" s="110" t="n">
        <v>14</v>
      </c>
    </row>
    <row r="53">
      <c r="A53" s="110" t="s">
        <v>183</v>
      </c>
      <c r="B53" s="110" t="s">
        <v>1041</v>
      </c>
      <c r="C53" s="110" t="n">
        <v>3</v>
      </c>
      <c r="D53" s="110" t="n">
        <v>0</v>
      </c>
      <c r="E53" s="110" t="n">
        <v>8</v>
      </c>
      <c r="F53" s="110" t="n">
        <v>8</v>
      </c>
      <c r="G53" s="110" t="n">
        <v>13</v>
      </c>
    </row>
    <row r="54">
      <c r="A54" s="110" t="s">
        <v>185</v>
      </c>
      <c r="B54" s="110" t="s">
        <v>908</v>
      </c>
      <c r="C54" s="110" t="n">
        <v>2</v>
      </c>
      <c r="D54" s="110" t="n">
        <v>2</v>
      </c>
      <c r="E54" s="110" t="n">
        <v>4</v>
      </c>
      <c r="F54" s="110" t="n">
        <v>18</v>
      </c>
      <c r="G54" s="110" t="n">
        <v>47</v>
      </c>
    </row>
    <row r="55">
      <c r="A55" s="110" t="s">
        <v>187</v>
      </c>
      <c r="B55" s="110" t="s">
        <v>1042</v>
      </c>
      <c r="C55" s="110" t="n">
        <v>2</v>
      </c>
      <c r="D55" s="110" t="n">
        <v>2</v>
      </c>
      <c r="E55" s="110" t="n">
        <v>2</v>
      </c>
      <c r="F55" s="110" t="n">
        <v>15</v>
      </c>
      <c r="G55" s="110" t="n">
        <v>30</v>
      </c>
    </row>
    <row r="56">
      <c r="A56" s="110" t="s">
        <v>188</v>
      </c>
      <c r="B56" s="110" t="s">
        <v>1043</v>
      </c>
      <c r="C56" s="110" t="n">
        <v>2</v>
      </c>
      <c r="D56" s="110" t="n">
        <v>3</v>
      </c>
      <c r="E56" s="110" t="n">
        <v>0</v>
      </c>
      <c r="F56" s="110" t="n">
        <v>12</v>
      </c>
      <c r="G56" s="110" t="n">
        <v>26</v>
      </c>
    </row>
    <row r="57">
      <c r="A57" s="110" t="s">
        <v>190</v>
      </c>
      <c r="B57" s="110" t="s">
        <v>1044</v>
      </c>
      <c r="C57" s="110" t="n">
        <v>2</v>
      </c>
      <c r="D57" s="110" t="n">
        <v>12</v>
      </c>
      <c r="E57" s="110" t="n">
        <v>3</v>
      </c>
      <c r="F57" s="110" t="n">
        <v>18</v>
      </c>
      <c r="G57" s="110" t="n">
        <v>26</v>
      </c>
    </row>
    <row r="58">
      <c r="A58" s="110" t="s">
        <v>192</v>
      </c>
      <c r="B58" s="110" t="s">
        <v>897</v>
      </c>
      <c r="C58" s="110" t="n">
        <v>2</v>
      </c>
      <c r="D58" s="110" t="n">
        <v>4</v>
      </c>
      <c r="E58" s="110" t="n">
        <v>1</v>
      </c>
      <c r="F58" s="110" t="n">
        <v>17</v>
      </c>
      <c r="G58" s="110" t="n">
        <v>23</v>
      </c>
    </row>
    <row r="59">
      <c r="A59" s="110" t="s">
        <v>194</v>
      </c>
      <c r="B59" s="110" t="s">
        <v>907</v>
      </c>
      <c r="C59" s="110" t="n">
        <v>2</v>
      </c>
      <c r="D59" s="110" t="n">
        <v>2</v>
      </c>
      <c r="E59" s="110" t="n">
        <v>2</v>
      </c>
      <c r="F59" s="110" t="n">
        <v>16</v>
      </c>
      <c r="G59" s="110" t="n">
        <v>22</v>
      </c>
    </row>
    <row r="60">
      <c r="A60" s="110" t="s">
        <v>196</v>
      </c>
      <c r="B60" s="110" t="s">
        <v>1045</v>
      </c>
      <c r="C60" s="110" t="n">
        <v>2</v>
      </c>
      <c r="D60" s="110" t="n">
        <v>0</v>
      </c>
      <c r="E60" s="110" t="n">
        <v>1</v>
      </c>
      <c r="F60" s="110" t="n">
        <v>12</v>
      </c>
      <c r="G60" s="110" t="n">
        <v>20</v>
      </c>
    </row>
    <row r="61">
      <c r="A61" s="110" t="s">
        <v>198</v>
      </c>
      <c r="B61" s="110" t="s">
        <v>920</v>
      </c>
      <c r="C61" s="110" t="n">
        <v>2</v>
      </c>
      <c r="D61" s="110" t="n">
        <v>0</v>
      </c>
      <c r="E61" s="110" t="n">
        <v>3</v>
      </c>
      <c r="F61" s="110" t="n">
        <v>14</v>
      </c>
      <c r="G61" s="110" t="n">
        <v>18</v>
      </c>
    </row>
    <row r="62">
      <c r="A62" s="110" t="s">
        <v>200</v>
      </c>
      <c r="B62" s="110" t="s">
        <v>1046</v>
      </c>
      <c r="C62" s="110" t="n">
        <v>2</v>
      </c>
      <c r="D62" s="110" t="n">
        <v>3</v>
      </c>
      <c r="E62" s="110" t="n">
        <v>0</v>
      </c>
      <c r="F62" s="110" t="n">
        <v>13</v>
      </c>
      <c r="G62" s="110" t="n">
        <v>17</v>
      </c>
    </row>
    <row r="63">
      <c r="A63" s="110" t="s">
        <v>202</v>
      </c>
      <c r="B63" s="110" t="s">
        <v>939</v>
      </c>
      <c r="C63" s="110" t="n">
        <v>2</v>
      </c>
      <c r="D63" s="110" t="n">
        <v>2</v>
      </c>
      <c r="E63" s="110" t="n">
        <v>2</v>
      </c>
      <c r="F63" s="110" t="n">
        <v>9</v>
      </c>
      <c r="G63" s="110" t="n">
        <v>17</v>
      </c>
    </row>
    <row r="64">
      <c r="A64" s="110" t="s">
        <v>204</v>
      </c>
      <c r="B64" s="110" t="s">
        <v>994</v>
      </c>
      <c r="C64" s="110" t="n">
        <v>2</v>
      </c>
      <c r="D64" s="110" t="n">
        <v>2</v>
      </c>
      <c r="E64" s="110" t="n">
        <v>0</v>
      </c>
      <c r="F64" s="110" t="n">
        <v>10</v>
      </c>
      <c r="G64" s="110" t="n">
        <v>17</v>
      </c>
    </row>
    <row r="65">
      <c r="A65" s="110" t="s">
        <v>206</v>
      </c>
      <c r="B65" s="110" t="s">
        <v>1047</v>
      </c>
      <c r="C65" s="110" t="n">
        <v>2</v>
      </c>
      <c r="D65" s="110" t="n">
        <v>5</v>
      </c>
      <c r="E65" s="110" t="n">
        <v>1</v>
      </c>
      <c r="F65" s="110" t="n">
        <v>11</v>
      </c>
      <c r="G65" s="110" t="n">
        <v>14</v>
      </c>
    </row>
    <row r="66">
      <c r="A66" s="110" t="s">
        <v>208</v>
      </c>
      <c r="B66" s="110" t="s">
        <v>1048</v>
      </c>
      <c r="C66" s="110" t="n">
        <v>2</v>
      </c>
      <c r="D66" s="110" t="n">
        <v>2</v>
      </c>
      <c r="E66" s="110" t="n">
        <v>0</v>
      </c>
      <c r="F66" s="110" t="n">
        <v>7</v>
      </c>
      <c r="G66" s="110" t="n">
        <v>12</v>
      </c>
    </row>
    <row r="67">
      <c r="A67" s="110" t="s">
        <v>210</v>
      </c>
      <c r="B67" s="110" t="s">
        <v>1049</v>
      </c>
      <c r="C67" s="110" t="n">
        <v>2</v>
      </c>
      <c r="D67" s="110" t="n">
        <v>1</v>
      </c>
      <c r="E67" s="110" t="n">
        <v>1</v>
      </c>
      <c r="F67" s="110" t="n">
        <v>8</v>
      </c>
      <c r="G67" s="110" t="n">
        <v>12</v>
      </c>
    </row>
    <row r="68">
      <c r="A68" s="110" t="s">
        <v>212</v>
      </c>
      <c r="B68" s="110" t="s">
        <v>899</v>
      </c>
      <c r="C68" s="110" t="n">
        <v>1</v>
      </c>
      <c r="D68" s="110" t="n">
        <v>20</v>
      </c>
      <c r="E68" s="110" t="n">
        <v>14</v>
      </c>
      <c r="F68" s="110" t="n">
        <v>58</v>
      </c>
      <c r="G68" s="110" t="n">
        <v>75</v>
      </c>
    </row>
    <row r="69">
      <c r="A69" s="110" t="s">
        <v>214</v>
      </c>
      <c r="B69" s="110" t="s">
        <v>1050</v>
      </c>
      <c r="C69" s="110" t="n">
        <v>1</v>
      </c>
      <c r="D69" s="110" t="n">
        <v>6</v>
      </c>
      <c r="E69" s="110" t="n">
        <v>3</v>
      </c>
      <c r="F69" s="110" t="n">
        <v>19</v>
      </c>
      <c r="G69" s="110" t="n">
        <v>41</v>
      </c>
    </row>
    <row r="70">
      <c r="A70" s="110" t="s">
        <v>216</v>
      </c>
      <c r="B70" s="110" t="s">
        <v>957</v>
      </c>
      <c r="C70" s="110" t="n">
        <v>1</v>
      </c>
      <c r="D70" s="110" t="n">
        <v>0</v>
      </c>
      <c r="E70" s="110" t="n">
        <v>1</v>
      </c>
      <c r="F70" s="110" t="n">
        <v>11</v>
      </c>
      <c r="G70" s="110" t="n">
        <v>27</v>
      </c>
    </row>
    <row r="71">
      <c r="A71" s="110" t="s">
        <v>218</v>
      </c>
      <c r="B71" s="110" t="s">
        <v>1051</v>
      </c>
      <c r="C71" s="110" t="n">
        <v>1</v>
      </c>
      <c r="D71" s="110" t="n">
        <v>4</v>
      </c>
      <c r="E71" s="110" t="n">
        <v>6</v>
      </c>
      <c r="F71" s="110" t="n">
        <v>15</v>
      </c>
      <c r="G71" s="110" t="n">
        <v>26</v>
      </c>
    </row>
    <row r="72">
      <c r="A72" s="110" t="s">
        <v>220</v>
      </c>
      <c r="B72" s="110" t="s">
        <v>872</v>
      </c>
      <c r="C72" s="110" t="n">
        <v>1</v>
      </c>
      <c r="D72" s="110" t="n">
        <v>1</v>
      </c>
      <c r="E72" s="110" t="n">
        <v>3</v>
      </c>
      <c r="F72" s="110" t="n">
        <v>18</v>
      </c>
      <c r="G72" s="110" t="n">
        <v>21</v>
      </c>
    </row>
    <row r="73">
      <c r="A73" s="110" t="s">
        <v>944</v>
      </c>
      <c r="B73" s="110" t="s">
        <v>1052</v>
      </c>
      <c r="C73" s="110" t="n">
        <v>1</v>
      </c>
      <c r="D73" s="110" t="n">
        <v>1</v>
      </c>
      <c r="E73" s="110" t="n">
        <v>3</v>
      </c>
      <c r="F73" s="110" t="n">
        <v>15</v>
      </c>
      <c r="G73" s="110" t="n">
        <v>18</v>
      </c>
    </row>
    <row r="74">
      <c r="A74" s="110" t="s">
        <v>946</v>
      </c>
      <c r="B74" s="110" t="s">
        <v>1053</v>
      </c>
      <c r="C74" s="110" t="n">
        <v>1</v>
      </c>
      <c r="D74" s="110" t="n">
        <v>1</v>
      </c>
      <c r="E74" s="110" t="n">
        <v>2</v>
      </c>
      <c r="F74" s="110" t="n">
        <v>7</v>
      </c>
      <c r="G74" s="110" t="n">
        <v>18</v>
      </c>
    </row>
    <row r="75">
      <c r="A75" s="110" t="s">
        <v>947</v>
      </c>
      <c r="B75" s="110" t="s">
        <v>1054</v>
      </c>
      <c r="C75" s="110" t="n">
        <v>1</v>
      </c>
      <c r="D75" s="110" t="n">
        <v>1</v>
      </c>
      <c r="E75" s="110" t="n">
        <v>2</v>
      </c>
      <c r="F75" s="110" t="n">
        <v>7</v>
      </c>
      <c r="G75" s="110" t="n">
        <v>16</v>
      </c>
    </row>
    <row r="76">
      <c r="A76" s="110" t="s">
        <v>948</v>
      </c>
      <c r="B76" s="110" t="s">
        <v>871</v>
      </c>
      <c r="C76" s="110" t="n">
        <v>1</v>
      </c>
      <c r="D76" s="110" t="n">
        <v>0</v>
      </c>
      <c r="E76" s="110" t="n">
        <v>3</v>
      </c>
      <c r="F76" s="110" t="n">
        <v>8</v>
      </c>
      <c r="G76" s="110" t="n">
        <v>16</v>
      </c>
    </row>
    <row r="77">
      <c r="A77" s="110" t="s">
        <v>950</v>
      </c>
      <c r="B77" s="110" t="s">
        <v>888</v>
      </c>
      <c r="C77" s="110" t="n">
        <v>1</v>
      </c>
      <c r="D77" s="110" t="n">
        <v>1</v>
      </c>
      <c r="E77" s="110" t="n">
        <v>0</v>
      </c>
      <c r="F77" s="110" t="n">
        <v>5</v>
      </c>
      <c r="G77" s="110" t="n">
        <v>14</v>
      </c>
    </row>
    <row r="78">
      <c r="A78" s="110" t="s">
        <v>952</v>
      </c>
      <c r="B78" s="110" t="s">
        <v>1055</v>
      </c>
      <c r="C78" s="110" t="n">
        <v>1</v>
      </c>
      <c r="D78" s="110" t="n">
        <v>1</v>
      </c>
      <c r="E78" s="110" t="n">
        <v>0</v>
      </c>
      <c r="F78" s="110" t="n">
        <v>7</v>
      </c>
      <c r="G78" s="110" t="n">
        <v>13</v>
      </c>
    </row>
    <row r="79">
      <c r="A79" s="110" t="s">
        <v>954</v>
      </c>
      <c r="B79" s="110" t="s">
        <v>1056</v>
      </c>
      <c r="C79" s="110" t="n">
        <v>1</v>
      </c>
      <c r="D79" s="110" t="n">
        <v>1</v>
      </c>
      <c r="E79" s="110" t="n">
        <v>2</v>
      </c>
      <c r="F79" s="110" t="n">
        <v>6</v>
      </c>
      <c r="G79" s="110" t="n">
        <v>13</v>
      </c>
    </row>
    <row r="80">
      <c r="A80" s="110" t="s">
        <v>956</v>
      </c>
      <c r="B80" s="110" t="s">
        <v>916</v>
      </c>
      <c r="C80" s="110" t="n">
        <v>1</v>
      </c>
      <c r="D80" s="110" t="n">
        <v>3</v>
      </c>
      <c r="E80" s="110" t="n">
        <v>1</v>
      </c>
      <c r="F80" s="110" t="n">
        <v>8</v>
      </c>
      <c r="G80" s="110" t="n">
        <v>12</v>
      </c>
    </row>
    <row r="81">
      <c r="A81" s="110" t="s">
        <v>958</v>
      </c>
      <c r="B81" s="110" t="s">
        <v>1014</v>
      </c>
      <c r="C81" s="110" t="n">
        <v>0</v>
      </c>
      <c r="D81" s="110" t="n">
        <v>24</v>
      </c>
      <c r="E81" s="110" t="n">
        <v>1</v>
      </c>
      <c r="F81" s="110" t="n">
        <v>42</v>
      </c>
      <c r="G81" s="110" t="n">
        <v>68</v>
      </c>
    </row>
    <row r="82">
      <c r="A82" s="110" t="s">
        <v>960</v>
      </c>
      <c r="B82" s="110" t="s">
        <v>1057</v>
      </c>
      <c r="C82" s="110" t="n">
        <v>0</v>
      </c>
      <c r="D82" s="110" t="n">
        <v>5</v>
      </c>
      <c r="E82" s="110" t="n">
        <v>14</v>
      </c>
      <c r="F82" s="110" t="n">
        <v>31</v>
      </c>
      <c r="G82" s="110" t="n">
        <v>67</v>
      </c>
    </row>
    <row r="83">
      <c r="A83" s="110" t="s">
        <v>962</v>
      </c>
      <c r="B83" s="110" t="s">
        <v>988</v>
      </c>
      <c r="C83" s="110" t="n">
        <v>0</v>
      </c>
      <c r="D83" s="110" t="n">
        <v>0</v>
      </c>
      <c r="E83" s="110" t="n">
        <v>0</v>
      </c>
      <c r="F83" s="110" t="n">
        <v>24</v>
      </c>
      <c r="G83" s="110" t="n">
        <v>64</v>
      </c>
    </row>
    <row r="84">
      <c r="A84" s="110" t="s">
        <v>964</v>
      </c>
      <c r="B84" s="110" t="s">
        <v>917</v>
      </c>
      <c r="C84" s="110" t="n">
        <v>0</v>
      </c>
      <c r="D84" s="110" t="n">
        <v>1</v>
      </c>
      <c r="E84" s="110" t="n">
        <v>7</v>
      </c>
      <c r="F84" s="110" t="n">
        <v>22</v>
      </c>
      <c r="G84" s="110" t="n">
        <v>43</v>
      </c>
    </row>
    <row r="85">
      <c r="A85" s="110" t="s">
        <v>966</v>
      </c>
      <c r="B85" s="110" t="s">
        <v>1058</v>
      </c>
      <c r="C85" s="110" t="n">
        <v>0</v>
      </c>
      <c r="D85" s="110" t="n">
        <v>5</v>
      </c>
      <c r="E85" s="110" t="n">
        <v>0</v>
      </c>
      <c r="F85" s="110" t="n">
        <v>20</v>
      </c>
      <c r="G85" s="110" t="n">
        <v>41</v>
      </c>
    </row>
    <row r="86">
      <c r="A86" s="110" t="s">
        <v>968</v>
      </c>
      <c r="B86" s="110" t="s">
        <v>1002</v>
      </c>
      <c r="C86" s="110" t="n">
        <v>0</v>
      </c>
      <c r="D86" s="110" t="n">
        <v>13</v>
      </c>
      <c r="E86" s="110" t="n">
        <v>1</v>
      </c>
      <c r="F86" s="110" t="n">
        <v>23</v>
      </c>
      <c r="G86" s="110" t="n">
        <v>37</v>
      </c>
    </row>
    <row r="87">
      <c r="A87" s="110" t="s">
        <v>970</v>
      </c>
      <c r="B87" s="110" t="s">
        <v>1059</v>
      </c>
      <c r="C87" s="110" t="n">
        <v>0</v>
      </c>
      <c r="D87" s="110" t="n">
        <v>7</v>
      </c>
      <c r="E87" s="110" t="n">
        <v>3</v>
      </c>
      <c r="F87" s="110" t="n">
        <v>12</v>
      </c>
      <c r="G87" s="110" t="n">
        <v>34</v>
      </c>
    </row>
    <row r="88">
      <c r="A88" s="110" t="s">
        <v>972</v>
      </c>
      <c r="B88" s="110" t="s">
        <v>1060</v>
      </c>
      <c r="C88" s="110" t="n">
        <v>0</v>
      </c>
      <c r="D88" s="110" t="n">
        <v>3</v>
      </c>
      <c r="E88" s="110" t="n">
        <v>1</v>
      </c>
      <c r="F88" s="110" t="n">
        <v>16</v>
      </c>
      <c r="G88" s="110" t="n">
        <v>27</v>
      </c>
    </row>
    <row r="89">
      <c r="A89" s="110" t="s">
        <v>974</v>
      </c>
      <c r="B89" s="110" t="s">
        <v>1061</v>
      </c>
      <c r="C89" s="110" t="n">
        <v>0</v>
      </c>
      <c r="D89" s="110" t="n">
        <v>0</v>
      </c>
      <c r="E89" s="110" t="n">
        <v>1</v>
      </c>
      <c r="F89" s="110" t="n">
        <v>18</v>
      </c>
      <c r="G89" s="110" t="n">
        <v>25</v>
      </c>
    </row>
    <row r="90">
      <c r="A90" s="110" t="s">
        <v>975</v>
      </c>
      <c r="B90" s="110" t="s">
        <v>1062</v>
      </c>
      <c r="C90" s="110" t="n">
        <v>0</v>
      </c>
      <c r="D90" s="110" t="n">
        <v>0</v>
      </c>
      <c r="E90" s="110" t="n">
        <v>0</v>
      </c>
      <c r="F90" s="110" t="n">
        <v>10</v>
      </c>
      <c r="G90" s="110" t="n">
        <v>22</v>
      </c>
    </row>
    <row r="91">
      <c r="A91" s="110" t="s">
        <v>977</v>
      </c>
      <c r="B91" s="110" t="s">
        <v>1063</v>
      </c>
      <c r="C91" s="110" t="n">
        <v>0</v>
      </c>
      <c r="D91" s="110" t="n">
        <v>0</v>
      </c>
      <c r="E91" s="110" t="n">
        <v>0</v>
      </c>
      <c r="F91" s="110" t="n">
        <v>10</v>
      </c>
      <c r="G91" s="110" t="n">
        <v>21</v>
      </c>
    </row>
    <row r="92">
      <c r="A92" s="110" t="s">
        <v>979</v>
      </c>
      <c r="B92" s="110" t="s">
        <v>1064</v>
      </c>
      <c r="C92" s="110" t="n">
        <v>0</v>
      </c>
      <c r="D92" s="110" t="n">
        <v>8</v>
      </c>
      <c r="E92" s="110" t="n">
        <v>0</v>
      </c>
      <c r="F92" s="110" t="n">
        <v>15</v>
      </c>
      <c r="G92" s="110" t="n">
        <v>19</v>
      </c>
    </row>
    <row r="93">
      <c r="A93" s="110" t="s">
        <v>981</v>
      </c>
      <c r="B93" s="110" t="s">
        <v>1065</v>
      </c>
      <c r="C93" s="110" t="n">
        <v>0</v>
      </c>
      <c r="D93" s="110" t="n">
        <v>2</v>
      </c>
      <c r="E93" s="110" t="n">
        <v>2</v>
      </c>
      <c r="F93" s="110" t="n">
        <v>10</v>
      </c>
      <c r="G93" s="110" t="n">
        <v>19</v>
      </c>
    </row>
    <row r="94">
      <c r="A94" s="110" t="s">
        <v>983</v>
      </c>
      <c r="B94" s="110" t="s">
        <v>1066</v>
      </c>
      <c r="C94" s="110" t="n">
        <v>0</v>
      </c>
      <c r="D94" s="110" t="n">
        <v>2</v>
      </c>
      <c r="E94" s="110" t="n">
        <v>2</v>
      </c>
      <c r="F94" s="110" t="n">
        <v>8</v>
      </c>
      <c r="G94" s="110" t="n">
        <v>17</v>
      </c>
    </row>
    <row r="95">
      <c r="A95" s="110" t="s">
        <v>985</v>
      </c>
      <c r="B95" s="110" t="s">
        <v>1067</v>
      </c>
      <c r="C95" s="110" t="n">
        <v>0</v>
      </c>
      <c r="D95" s="110" t="n">
        <v>3</v>
      </c>
      <c r="E95" s="110" t="n">
        <v>1</v>
      </c>
      <c r="F95" s="110" t="n">
        <v>8</v>
      </c>
      <c r="G95" s="110" t="n">
        <v>16</v>
      </c>
    </row>
    <row r="96">
      <c r="A96" s="110" t="s">
        <v>987</v>
      </c>
      <c r="B96" s="110" t="s">
        <v>1068</v>
      </c>
      <c r="C96" s="110" t="n">
        <v>0</v>
      </c>
      <c r="D96" s="110" t="n">
        <v>0</v>
      </c>
      <c r="E96" s="110" t="n">
        <v>2</v>
      </c>
      <c r="F96" s="110" t="n">
        <v>0</v>
      </c>
      <c r="G96" s="110" t="n">
        <v>16</v>
      </c>
    </row>
    <row r="97">
      <c r="A97" s="110" t="s">
        <v>989</v>
      </c>
      <c r="B97" s="110" t="s">
        <v>1069</v>
      </c>
      <c r="C97" s="110" t="n">
        <v>0</v>
      </c>
      <c r="D97" s="110" t="n">
        <v>3</v>
      </c>
      <c r="E97" s="110" t="n">
        <v>2</v>
      </c>
      <c r="F97" s="110" t="n">
        <v>6</v>
      </c>
      <c r="G97" s="110" t="n">
        <v>16</v>
      </c>
    </row>
    <row r="98">
      <c r="A98" s="110" t="s">
        <v>991</v>
      </c>
      <c r="B98" s="110" t="s">
        <v>1070</v>
      </c>
      <c r="C98" s="110" t="n">
        <v>0</v>
      </c>
      <c r="D98" s="110" t="n">
        <v>4</v>
      </c>
      <c r="E98" s="110" t="n">
        <v>2</v>
      </c>
      <c r="F98" s="110" t="n">
        <v>9</v>
      </c>
      <c r="G98" s="110" t="n">
        <v>15</v>
      </c>
    </row>
    <row r="99">
      <c r="A99" s="110" t="s">
        <v>993</v>
      </c>
      <c r="B99" s="110" t="s">
        <v>1071</v>
      </c>
      <c r="C99" s="110" t="n">
        <v>0</v>
      </c>
      <c r="D99" s="110" t="n">
        <v>0</v>
      </c>
      <c r="E99" s="110" t="n">
        <v>0</v>
      </c>
      <c r="F99" s="110" t="n">
        <v>6</v>
      </c>
      <c r="G99" s="110" t="n">
        <v>14</v>
      </c>
    </row>
    <row r="100">
      <c r="A100" s="110" t="s">
        <v>995</v>
      </c>
      <c r="B100" s="110" t="s">
        <v>943</v>
      </c>
      <c r="C100" s="110" t="n">
        <v>0</v>
      </c>
      <c r="D100" s="110" t="n">
        <v>0</v>
      </c>
      <c r="E100" s="110" t="n">
        <v>0</v>
      </c>
      <c r="F100" s="110" t="n">
        <v>6</v>
      </c>
      <c r="G100" s="110" t="n">
        <v>14</v>
      </c>
    </row>
    <row r="101">
      <c r="A101" s="110" t="s">
        <v>997</v>
      </c>
      <c r="B101" s="110" t="s">
        <v>1072</v>
      </c>
      <c r="C101" s="110" t="n">
        <v>0</v>
      </c>
      <c r="D101" s="110" t="n">
        <v>1</v>
      </c>
      <c r="E101" s="110" t="n">
        <v>8</v>
      </c>
      <c r="F101" s="110" t="n">
        <v>3</v>
      </c>
      <c r="G101" s="110" t="n">
        <v>14</v>
      </c>
    </row>
    <row r="102">
      <c r="A102" s="110" t="s">
        <v>999</v>
      </c>
      <c r="B102" s="110" t="s">
        <v>1073</v>
      </c>
      <c r="C102" s="110" t="n">
        <v>0</v>
      </c>
      <c r="D102" s="110" t="n">
        <v>1</v>
      </c>
      <c r="E102" s="110" t="n">
        <v>0</v>
      </c>
      <c r="F102" s="110" t="n">
        <v>9</v>
      </c>
      <c r="G102" s="110" t="n">
        <v>14</v>
      </c>
    </row>
    <row r="103">
      <c r="A103" s="110" t="s">
        <v>1001</v>
      </c>
      <c r="B103" s="110" t="s">
        <v>882</v>
      </c>
      <c r="C103" s="110" t="n">
        <v>0</v>
      </c>
      <c r="D103" s="110" t="n">
        <v>0</v>
      </c>
      <c r="E103" s="110" t="n">
        <v>0</v>
      </c>
      <c r="F103" s="110" t="n">
        <v>6</v>
      </c>
      <c r="G103" s="110" t="n">
        <v>14</v>
      </c>
    </row>
    <row r="104">
      <c r="A104" s="110" t="s">
        <v>1003</v>
      </c>
      <c r="B104" s="110" t="s">
        <v>1074</v>
      </c>
      <c r="C104" s="110" t="n">
        <v>0</v>
      </c>
      <c r="D104" s="110" t="n">
        <v>0</v>
      </c>
      <c r="E104" s="110" t="n">
        <v>0</v>
      </c>
      <c r="F104" s="110" t="n">
        <v>3</v>
      </c>
      <c r="G104" s="110" t="n">
        <v>14</v>
      </c>
    </row>
    <row r="105">
      <c r="A105" s="110" t="s">
        <v>1005</v>
      </c>
      <c r="B105" s="110" t="s">
        <v>180</v>
      </c>
      <c r="C105" s="110" t="n">
        <v>0</v>
      </c>
      <c r="D105" s="110" t="n">
        <v>0</v>
      </c>
      <c r="E105" s="110" t="n">
        <v>2</v>
      </c>
      <c r="F105" s="110" t="n">
        <v>6</v>
      </c>
      <c r="G105" s="110" t="n">
        <v>12</v>
      </c>
    </row>
    <row r="106">
      <c r="A106" s="110" t="s">
        <v>1006</v>
      </c>
      <c r="B106" s="110" t="s">
        <v>1075</v>
      </c>
      <c r="C106" s="110" t="n">
        <v>0</v>
      </c>
      <c r="D106" s="110" t="n">
        <v>0</v>
      </c>
      <c r="E106" s="110" t="n">
        <v>0</v>
      </c>
      <c r="F106" s="110" t="n">
        <v>4</v>
      </c>
      <c r="G106" s="110" t="n">
        <v>12</v>
      </c>
    </row>
    <row r="107">
      <c r="A107" s="110" t="s">
        <v>1008</v>
      </c>
      <c r="B107" s="110" t="s">
        <v>898</v>
      </c>
      <c r="C107" s="110" t="n">
        <v>0</v>
      </c>
      <c r="D107" s="110" t="n">
        <v>0</v>
      </c>
      <c r="E107" s="110" t="n">
        <v>3</v>
      </c>
      <c r="F107" s="110" t="n">
        <v>4</v>
      </c>
      <c r="G107" s="110" t="n">
        <v>11</v>
      </c>
    </row>
    <row r="108">
      <c r="A108" s="110" t="s">
        <v>1010</v>
      </c>
      <c r="B108" s="110" t="s">
        <v>221</v>
      </c>
      <c r="C108" s="110" t="n">
        <v>161</v>
      </c>
      <c r="D108" s="110" t="n">
        <v>138</v>
      </c>
      <c r="E108" s="110" t="n">
        <v>119</v>
      </c>
      <c r="F108" s="110" t="n">
        <v>810</v>
      </c>
      <c r="G108" s="110" t="n">
        <v>1318</v>
      </c>
    </row>
    <row r="109">
      <c r="A109" s="111" t="s">
        <v>32</v>
      </c>
      <c r="B109" s="111" t="s">
        <v>222</v>
      </c>
      <c r="C109" s="111" t="n">
        <v>495</v>
      </c>
      <c r="D109" s="111" t="n">
        <v>552</v>
      </c>
      <c r="E109" s="111" t="n">
        <v>417</v>
      </c>
      <c r="F109" s="111" t="n">
        <v>3049</v>
      </c>
      <c r="G109" s="111" t="n">
        <v>5090</v>
      </c>
    </row>
    <row r="110">
      <c r="A110" s="28" t="s">
        <v>1076</v>
      </c>
      <c r="B110" s="28"/>
      <c r="C110" s="28"/>
      <c r="D110" s="28"/>
      <c r="E110" s="28"/>
      <c r="F110" s="28"/>
      <c r="G110" s="28"/>
    </row>
    <row r="111">
      <c r="A111" s="28" t="s">
        <v>60</v>
      </c>
      <c r="B111" s="28"/>
      <c r="C111" s="28"/>
      <c r="D111" s="28"/>
      <c r="E111" s="28"/>
      <c r="F111" s="28"/>
      <c r="G111" s="28"/>
    </row>
  </sheetData>
  <sheetProtection sheet="1"/>
  <mergeCells count="3">
    <mergeCell ref="B1:E1"/>
    <mergeCell ref="A110:G110"/>
    <mergeCell ref="A111:G111"/>
  </mergeCells>
  <hyperlinks>
    <hyperlink ref="A7" r:id="rId1h"/>
  </hyperlinks>
  <pageMargins left="0.7" right="0.7" top="0.75" bottom="0.75" header="0.3" footer="0.3"/>
  <pageSetup paperSize="9" orientation="portrait"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1078</v>
      </c>
    </row>
    <row r="6" ht="15.95" customHeight="1">
      <c r="A6" s="16" t="s">
        <v>27</v>
      </c>
    </row>
    <row r="7" ht="15" customHeight="1">
      <c r="A7" s="9" t="s">
        <v>25</v>
      </c>
    </row>
    <row r="9">
      <c r="A9" s="23"/>
      <c r="B9" s="23"/>
      <c r="C9" s="23"/>
      <c r="D9" s="23"/>
      <c r="E9" s="23"/>
      <c r="F9" s="23"/>
      <c r="G9" s="23"/>
    </row>
    <row r="10">
      <c r="A10" s="112" t="s">
        <v>96</v>
      </c>
      <c r="B10" s="112" t="s">
        <v>97</v>
      </c>
      <c r="C10" s="26" t="s">
        <v>33</v>
      </c>
      <c r="D10" s="26" t="s">
        <v>34</v>
      </c>
      <c r="E10" s="26" t="s">
        <v>45</v>
      </c>
      <c r="F10" s="26" t="s">
        <v>98</v>
      </c>
      <c r="G10" s="26" t="s">
        <v>99</v>
      </c>
    </row>
    <row r="11">
      <c r="A11" s="112" t="s">
        <v>100</v>
      </c>
      <c r="B11" s="112" t="s">
        <v>1079</v>
      </c>
      <c r="C11" s="112" t="n">
        <v>183</v>
      </c>
      <c r="D11" s="112" t="n">
        <v>162</v>
      </c>
      <c r="E11" s="112" t="n">
        <v>151</v>
      </c>
      <c r="F11" s="112" t="n">
        <v>1072</v>
      </c>
      <c r="G11" s="112" t="n">
        <v>1909</v>
      </c>
    </row>
    <row r="12">
      <c r="A12" s="112" t="s">
        <v>102</v>
      </c>
      <c r="B12" s="112" t="s">
        <v>1080</v>
      </c>
      <c r="C12" s="112" t="n">
        <v>108</v>
      </c>
      <c r="D12" s="112" t="n">
        <v>94</v>
      </c>
      <c r="E12" s="112" t="n">
        <v>135</v>
      </c>
      <c r="F12" s="112" t="n">
        <v>649</v>
      </c>
      <c r="G12" s="112" t="n">
        <v>1191</v>
      </c>
    </row>
    <row r="13">
      <c r="A13" s="112" t="s">
        <v>104</v>
      </c>
      <c r="B13" s="112" t="s">
        <v>1081</v>
      </c>
      <c r="C13" s="112" t="n">
        <v>45</v>
      </c>
      <c r="D13" s="112" t="n">
        <v>48</v>
      </c>
      <c r="E13" s="112" t="n">
        <v>40</v>
      </c>
      <c r="F13" s="112" t="n">
        <v>278</v>
      </c>
      <c r="G13" s="112" t="n">
        <v>474</v>
      </c>
    </row>
    <row r="14">
      <c r="A14" s="112" t="s">
        <v>106</v>
      </c>
      <c r="B14" s="112" t="s">
        <v>1082</v>
      </c>
      <c r="C14" s="112" t="n">
        <v>42</v>
      </c>
      <c r="D14" s="112" t="n">
        <v>61</v>
      </c>
      <c r="E14" s="112" t="n">
        <v>55</v>
      </c>
      <c r="F14" s="112" t="n">
        <v>343</v>
      </c>
      <c r="G14" s="112" t="n">
        <v>614</v>
      </c>
    </row>
    <row r="15">
      <c r="A15" s="112" t="s">
        <v>108</v>
      </c>
      <c r="B15" s="112" t="s">
        <v>1083</v>
      </c>
      <c r="C15" s="112" t="n">
        <v>42</v>
      </c>
      <c r="D15" s="112" t="n">
        <v>52</v>
      </c>
      <c r="E15" s="112" t="n">
        <v>32</v>
      </c>
      <c r="F15" s="112" t="n">
        <v>259</v>
      </c>
      <c r="G15" s="112" t="n">
        <v>478</v>
      </c>
    </row>
    <row r="16">
      <c r="A16" s="112" t="s">
        <v>110</v>
      </c>
      <c r="B16" s="112" t="s">
        <v>1084</v>
      </c>
      <c r="C16" s="112" t="n">
        <v>41</v>
      </c>
      <c r="D16" s="112" t="n">
        <v>8</v>
      </c>
      <c r="E16" s="112" t="n">
        <v>20</v>
      </c>
      <c r="F16" s="112" t="n">
        <v>123</v>
      </c>
      <c r="G16" s="112" t="n">
        <v>189</v>
      </c>
    </row>
    <row r="17">
      <c r="A17" s="112" t="s">
        <v>112</v>
      </c>
      <c r="B17" s="112" t="s">
        <v>1085</v>
      </c>
      <c r="C17" s="112" t="n">
        <v>35</v>
      </c>
      <c r="D17" s="112" t="n">
        <v>46</v>
      </c>
      <c r="E17" s="112" t="n">
        <v>14</v>
      </c>
      <c r="F17" s="112" t="n">
        <v>222</v>
      </c>
      <c r="G17" s="112" t="n">
        <v>339</v>
      </c>
    </row>
    <row r="18">
      <c r="A18" s="112" t="s">
        <v>114</v>
      </c>
      <c r="B18" s="112" t="s">
        <v>1021</v>
      </c>
      <c r="C18" s="112" t="n">
        <v>30</v>
      </c>
      <c r="D18" s="112" t="n">
        <v>22</v>
      </c>
      <c r="E18" s="112" t="n">
        <v>16</v>
      </c>
      <c r="F18" s="112" t="n">
        <v>167</v>
      </c>
      <c r="G18" s="112" t="n">
        <v>267</v>
      </c>
    </row>
    <row r="19">
      <c r="A19" s="112" t="s">
        <v>116</v>
      </c>
      <c r="B19" s="112" t="s">
        <v>1086</v>
      </c>
      <c r="C19" s="112" t="n">
        <v>28</v>
      </c>
      <c r="D19" s="112" t="n">
        <v>26</v>
      </c>
      <c r="E19" s="112" t="n">
        <v>45</v>
      </c>
      <c r="F19" s="112" t="n">
        <v>203</v>
      </c>
      <c r="G19" s="112" t="n">
        <v>362</v>
      </c>
    </row>
    <row r="20">
      <c r="A20" s="112" t="s">
        <v>118</v>
      </c>
      <c r="B20" s="112" t="s">
        <v>1087</v>
      </c>
      <c r="C20" s="112" t="n">
        <v>28</v>
      </c>
      <c r="D20" s="112" t="n">
        <v>38</v>
      </c>
      <c r="E20" s="112" t="n">
        <v>18</v>
      </c>
      <c r="F20" s="112" t="n">
        <v>185</v>
      </c>
      <c r="G20" s="112" t="n">
        <v>299</v>
      </c>
    </row>
    <row r="21">
      <c r="A21" s="112" t="s">
        <v>120</v>
      </c>
      <c r="B21" s="112" t="s">
        <v>1088</v>
      </c>
      <c r="C21" s="112" t="n">
        <v>28</v>
      </c>
      <c r="D21" s="112" t="n">
        <v>18</v>
      </c>
      <c r="E21" s="112" t="n">
        <v>30</v>
      </c>
      <c r="F21" s="112" t="n">
        <v>166</v>
      </c>
      <c r="G21" s="112" t="n">
        <v>282</v>
      </c>
    </row>
    <row r="22">
      <c r="A22" s="112" t="s">
        <v>122</v>
      </c>
      <c r="B22" s="112" t="s">
        <v>1089</v>
      </c>
      <c r="C22" s="112" t="n">
        <v>28</v>
      </c>
      <c r="D22" s="112" t="n">
        <v>17</v>
      </c>
      <c r="E22" s="112" t="n">
        <v>24</v>
      </c>
      <c r="F22" s="112" t="n">
        <v>170</v>
      </c>
      <c r="G22" s="112" t="n">
        <v>274</v>
      </c>
    </row>
    <row r="23">
      <c r="A23" s="112" t="s">
        <v>124</v>
      </c>
      <c r="B23" s="112" t="s">
        <v>1090</v>
      </c>
      <c r="C23" s="112" t="n">
        <v>26</v>
      </c>
      <c r="D23" s="112" t="n">
        <v>8</v>
      </c>
      <c r="E23" s="112" t="n">
        <v>18</v>
      </c>
      <c r="F23" s="112" t="n">
        <v>79</v>
      </c>
      <c r="G23" s="112" t="n">
        <v>155</v>
      </c>
    </row>
    <row r="24">
      <c r="A24" s="112" t="s">
        <v>126</v>
      </c>
      <c r="B24" s="112" t="s">
        <v>1091</v>
      </c>
      <c r="C24" s="112" t="n">
        <v>25</v>
      </c>
      <c r="D24" s="112" t="n">
        <v>4</v>
      </c>
      <c r="E24" s="112" t="n">
        <v>2</v>
      </c>
      <c r="F24" s="112" t="n">
        <v>69</v>
      </c>
      <c r="G24" s="112" t="n">
        <v>98</v>
      </c>
    </row>
    <row r="25">
      <c r="A25" s="112" t="s">
        <v>127</v>
      </c>
      <c r="B25" s="112" t="s">
        <v>1092</v>
      </c>
      <c r="C25" s="112" t="n">
        <v>17</v>
      </c>
      <c r="D25" s="112" t="n">
        <v>45</v>
      </c>
      <c r="E25" s="112" t="n">
        <v>86</v>
      </c>
      <c r="F25" s="112" t="n">
        <v>212</v>
      </c>
      <c r="G25" s="112" t="n">
        <v>398</v>
      </c>
    </row>
    <row r="26">
      <c r="A26" s="112" t="s">
        <v>129</v>
      </c>
      <c r="B26" s="112" t="s">
        <v>1093</v>
      </c>
      <c r="C26" s="112" t="n">
        <v>17</v>
      </c>
      <c r="D26" s="112" t="n">
        <v>21</v>
      </c>
      <c r="E26" s="112" t="n">
        <v>16</v>
      </c>
      <c r="F26" s="112" t="n">
        <v>139</v>
      </c>
      <c r="G26" s="112" t="n">
        <v>213</v>
      </c>
    </row>
    <row r="27">
      <c r="A27" s="112" t="s">
        <v>131</v>
      </c>
      <c r="B27" s="112" t="s">
        <v>1094</v>
      </c>
      <c r="C27" s="112" t="n">
        <v>16</v>
      </c>
      <c r="D27" s="112" t="n">
        <v>19</v>
      </c>
      <c r="E27" s="112" t="n">
        <v>23</v>
      </c>
      <c r="F27" s="112" t="n">
        <v>139</v>
      </c>
      <c r="G27" s="112" t="n">
        <v>220</v>
      </c>
    </row>
    <row r="28">
      <c r="A28" s="112" t="s">
        <v>133</v>
      </c>
      <c r="B28" s="112" t="s">
        <v>1095</v>
      </c>
      <c r="C28" s="112" t="n">
        <v>14</v>
      </c>
      <c r="D28" s="112" t="n">
        <v>18</v>
      </c>
      <c r="E28" s="112" t="n">
        <v>34</v>
      </c>
      <c r="F28" s="112" t="n">
        <v>114</v>
      </c>
      <c r="G28" s="112" t="n">
        <v>233</v>
      </c>
    </row>
    <row r="29">
      <c r="A29" s="112" t="s">
        <v>135</v>
      </c>
      <c r="B29" s="112" t="s">
        <v>1096</v>
      </c>
      <c r="C29" s="112" t="n">
        <v>14</v>
      </c>
      <c r="D29" s="112" t="n">
        <v>14</v>
      </c>
      <c r="E29" s="112" t="n">
        <v>31</v>
      </c>
      <c r="F29" s="112" t="n">
        <v>96</v>
      </c>
      <c r="G29" s="112" t="n">
        <v>178</v>
      </c>
    </row>
    <row r="30">
      <c r="A30" s="112" t="s">
        <v>137</v>
      </c>
      <c r="B30" s="112" t="s">
        <v>1097</v>
      </c>
      <c r="C30" s="112" t="n">
        <v>14</v>
      </c>
      <c r="D30" s="112" t="n">
        <v>4</v>
      </c>
      <c r="E30" s="112" t="n">
        <v>32</v>
      </c>
      <c r="F30" s="112" t="n">
        <v>59</v>
      </c>
      <c r="G30" s="112" t="n">
        <v>106</v>
      </c>
    </row>
    <row r="31">
      <c r="A31" s="112" t="s">
        <v>139</v>
      </c>
      <c r="B31" s="112" t="s">
        <v>1098</v>
      </c>
      <c r="C31" s="112" t="n">
        <v>13</v>
      </c>
      <c r="D31" s="112" t="n">
        <v>20</v>
      </c>
      <c r="E31" s="112" t="n">
        <v>19</v>
      </c>
      <c r="F31" s="112" t="n">
        <v>86</v>
      </c>
      <c r="G31" s="112" t="n">
        <v>171</v>
      </c>
    </row>
    <row r="32">
      <c r="A32" s="112" t="s">
        <v>141</v>
      </c>
      <c r="B32" s="112" t="s">
        <v>1099</v>
      </c>
      <c r="C32" s="112" t="n">
        <v>13</v>
      </c>
      <c r="D32" s="112" t="n">
        <v>15</v>
      </c>
      <c r="E32" s="112" t="n">
        <v>16</v>
      </c>
      <c r="F32" s="112" t="n">
        <v>78</v>
      </c>
      <c r="G32" s="112" t="n">
        <v>144</v>
      </c>
    </row>
    <row r="33">
      <c r="A33" s="112" t="s">
        <v>143</v>
      </c>
      <c r="B33" s="112" t="s">
        <v>1100</v>
      </c>
      <c r="C33" s="112" t="n">
        <v>11</v>
      </c>
      <c r="D33" s="112" t="n">
        <v>19</v>
      </c>
      <c r="E33" s="112" t="n">
        <v>11</v>
      </c>
      <c r="F33" s="112" t="n">
        <v>81</v>
      </c>
      <c r="G33" s="112" t="n">
        <v>172</v>
      </c>
    </row>
    <row r="34">
      <c r="A34" s="112" t="s">
        <v>145</v>
      </c>
      <c r="B34" s="112" t="s">
        <v>1101</v>
      </c>
      <c r="C34" s="112" t="n">
        <v>11</v>
      </c>
      <c r="D34" s="112" t="n">
        <v>3</v>
      </c>
      <c r="E34" s="112" t="n">
        <v>23</v>
      </c>
      <c r="F34" s="112" t="n">
        <v>65</v>
      </c>
      <c r="G34" s="112" t="n">
        <v>132</v>
      </c>
    </row>
    <row r="35">
      <c r="A35" s="112" t="s">
        <v>147</v>
      </c>
      <c r="B35" s="112" t="s">
        <v>1102</v>
      </c>
      <c r="C35" s="112" t="n">
        <v>11</v>
      </c>
      <c r="D35" s="112" t="n">
        <v>4</v>
      </c>
      <c r="E35" s="112" t="n">
        <v>16</v>
      </c>
      <c r="F35" s="112" t="n">
        <v>62</v>
      </c>
      <c r="G35" s="112" t="n">
        <v>112</v>
      </c>
    </row>
    <row r="36">
      <c r="A36" s="112" t="s">
        <v>149</v>
      </c>
      <c r="B36" s="112" t="s">
        <v>1103</v>
      </c>
      <c r="C36" s="112" t="n">
        <v>11</v>
      </c>
      <c r="D36" s="112" t="n">
        <v>5</v>
      </c>
      <c r="E36" s="112" t="n">
        <v>5</v>
      </c>
      <c r="F36" s="112" t="n">
        <v>49</v>
      </c>
      <c r="G36" s="112" t="n">
        <v>97</v>
      </c>
    </row>
    <row r="37">
      <c r="A37" s="112" t="s">
        <v>151</v>
      </c>
      <c r="B37" s="112" t="s">
        <v>1104</v>
      </c>
      <c r="C37" s="112" t="n">
        <v>10</v>
      </c>
      <c r="D37" s="112" t="n">
        <v>59</v>
      </c>
      <c r="E37" s="112" t="n">
        <v>22</v>
      </c>
      <c r="F37" s="112" t="n">
        <v>157</v>
      </c>
      <c r="G37" s="112" t="n">
        <v>264</v>
      </c>
    </row>
    <row r="38">
      <c r="A38" s="112" t="s">
        <v>153</v>
      </c>
      <c r="B38" s="112" t="s">
        <v>1105</v>
      </c>
      <c r="C38" s="112" t="n">
        <v>10</v>
      </c>
      <c r="D38" s="112" t="n">
        <v>11</v>
      </c>
      <c r="E38" s="112" t="n">
        <v>22</v>
      </c>
      <c r="F38" s="112" t="n">
        <v>74</v>
      </c>
      <c r="G38" s="112" t="n">
        <v>159</v>
      </c>
    </row>
    <row r="39">
      <c r="A39" s="112" t="s">
        <v>155</v>
      </c>
      <c r="B39" s="112" t="s">
        <v>1106</v>
      </c>
      <c r="C39" s="112" t="n">
        <v>10</v>
      </c>
      <c r="D39" s="112" t="n">
        <v>10</v>
      </c>
      <c r="E39" s="112" t="n">
        <v>6</v>
      </c>
      <c r="F39" s="112" t="n">
        <v>72</v>
      </c>
      <c r="G39" s="112" t="n">
        <v>118</v>
      </c>
    </row>
    <row r="40">
      <c r="A40" s="112" t="s">
        <v>157</v>
      </c>
      <c r="B40" s="112" t="s">
        <v>1107</v>
      </c>
      <c r="C40" s="112" t="n">
        <v>9</v>
      </c>
      <c r="D40" s="112" t="n">
        <v>8</v>
      </c>
      <c r="E40" s="112" t="n">
        <v>5</v>
      </c>
      <c r="F40" s="112" t="n">
        <v>55</v>
      </c>
      <c r="G40" s="112" t="n">
        <v>87</v>
      </c>
    </row>
    <row r="41">
      <c r="A41" s="112" t="s">
        <v>159</v>
      </c>
      <c r="B41" s="112" t="s">
        <v>1108</v>
      </c>
      <c r="C41" s="112" t="n">
        <v>8</v>
      </c>
      <c r="D41" s="112" t="n">
        <v>11</v>
      </c>
      <c r="E41" s="112" t="n">
        <v>8</v>
      </c>
      <c r="F41" s="112" t="n">
        <v>67</v>
      </c>
      <c r="G41" s="112" t="n">
        <v>111</v>
      </c>
    </row>
    <row r="42">
      <c r="A42" s="112" t="s">
        <v>161</v>
      </c>
      <c r="B42" s="112" t="s">
        <v>1024</v>
      </c>
      <c r="C42" s="112" t="n">
        <v>8</v>
      </c>
      <c r="D42" s="112" t="n">
        <v>11</v>
      </c>
      <c r="E42" s="112" t="n">
        <v>9</v>
      </c>
      <c r="F42" s="112" t="n">
        <v>52</v>
      </c>
      <c r="G42" s="112" t="n">
        <v>97</v>
      </c>
    </row>
    <row r="43">
      <c r="A43" s="112" t="s">
        <v>163</v>
      </c>
      <c r="B43" s="112" t="s">
        <v>1109</v>
      </c>
      <c r="C43" s="112" t="n">
        <v>7</v>
      </c>
      <c r="D43" s="112" t="n">
        <v>5</v>
      </c>
      <c r="E43" s="112" t="n">
        <v>10</v>
      </c>
      <c r="F43" s="112" t="n">
        <v>55</v>
      </c>
      <c r="G43" s="112" t="n">
        <v>88</v>
      </c>
    </row>
    <row r="44">
      <c r="A44" s="112" t="s">
        <v>165</v>
      </c>
      <c r="B44" s="112" t="s">
        <v>1110</v>
      </c>
      <c r="C44" s="112" t="n">
        <v>6</v>
      </c>
      <c r="D44" s="112" t="n">
        <v>7</v>
      </c>
      <c r="E44" s="112" t="n">
        <v>8</v>
      </c>
      <c r="F44" s="112" t="n">
        <v>62</v>
      </c>
      <c r="G44" s="112" t="n">
        <v>91</v>
      </c>
    </row>
    <row r="45">
      <c r="A45" s="112" t="s">
        <v>167</v>
      </c>
      <c r="B45" s="112" t="s">
        <v>1111</v>
      </c>
      <c r="C45" s="112" t="n">
        <v>5</v>
      </c>
      <c r="D45" s="112" t="n">
        <v>6</v>
      </c>
      <c r="E45" s="112" t="n">
        <v>13</v>
      </c>
      <c r="F45" s="112" t="n">
        <v>50</v>
      </c>
      <c r="G45" s="112" t="n">
        <v>179</v>
      </c>
    </row>
    <row r="46">
      <c r="A46" s="112" t="s">
        <v>169</v>
      </c>
      <c r="B46" s="112" t="s">
        <v>1112</v>
      </c>
      <c r="C46" s="112" t="n">
        <v>5</v>
      </c>
      <c r="D46" s="112" t="n">
        <v>14</v>
      </c>
      <c r="E46" s="112" t="n">
        <v>35</v>
      </c>
      <c r="F46" s="112" t="n">
        <v>61</v>
      </c>
      <c r="G46" s="112" t="n">
        <v>118</v>
      </c>
    </row>
    <row r="47">
      <c r="A47" s="112" t="s">
        <v>171</v>
      </c>
      <c r="B47" s="112" t="s">
        <v>1113</v>
      </c>
      <c r="C47" s="112" t="n">
        <v>5</v>
      </c>
      <c r="D47" s="112" t="n">
        <v>5</v>
      </c>
      <c r="E47" s="112" t="n">
        <v>13</v>
      </c>
      <c r="F47" s="112" t="n">
        <v>74</v>
      </c>
      <c r="G47" s="112" t="n">
        <v>109</v>
      </c>
    </row>
    <row r="48">
      <c r="A48" s="112" t="s">
        <v>173</v>
      </c>
      <c r="B48" s="112" t="s">
        <v>1114</v>
      </c>
      <c r="C48" s="112" t="n">
        <v>4</v>
      </c>
      <c r="D48" s="112" t="n">
        <v>16</v>
      </c>
      <c r="E48" s="112" t="n">
        <v>1</v>
      </c>
      <c r="F48" s="112" t="n">
        <v>77</v>
      </c>
      <c r="G48" s="112" t="n">
        <v>154</v>
      </c>
    </row>
    <row r="49">
      <c r="A49" s="112" t="s">
        <v>175</v>
      </c>
      <c r="B49" s="112" t="s">
        <v>1115</v>
      </c>
      <c r="C49" s="112" t="n">
        <v>4</v>
      </c>
      <c r="D49" s="112" t="n">
        <v>9</v>
      </c>
      <c r="E49" s="112" t="n">
        <v>10</v>
      </c>
      <c r="F49" s="112" t="n">
        <v>57</v>
      </c>
      <c r="G49" s="112" t="n">
        <v>97</v>
      </c>
    </row>
    <row r="50">
      <c r="A50" s="112" t="s">
        <v>177</v>
      </c>
      <c r="B50" s="112" t="s">
        <v>1116</v>
      </c>
      <c r="C50" s="112" t="n">
        <v>4</v>
      </c>
      <c r="D50" s="112" t="n">
        <v>14</v>
      </c>
      <c r="E50" s="112" t="n">
        <v>6</v>
      </c>
      <c r="F50" s="112" t="n">
        <v>49</v>
      </c>
      <c r="G50" s="112" t="n">
        <v>88</v>
      </c>
    </row>
    <row r="51">
      <c r="A51" s="112" t="s">
        <v>179</v>
      </c>
      <c r="B51" s="112" t="s">
        <v>1117</v>
      </c>
      <c r="C51" s="112" t="n">
        <v>4</v>
      </c>
      <c r="D51" s="112" t="n">
        <v>14</v>
      </c>
      <c r="E51" s="112" t="n">
        <v>6</v>
      </c>
      <c r="F51" s="112" t="n">
        <v>54</v>
      </c>
      <c r="G51" s="112" t="n">
        <v>86</v>
      </c>
    </row>
    <row r="52">
      <c r="A52" s="112" t="s">
        <v>181</v>
      </c>
      <c r="B52" s="112" t="s">
        <v>1118</v>
      </c>
      <c r="C52" s="112" t="n">
        <v>4</v>
      </c>
      <c r="D52" s="112" t="n">
        <v>4</v>
      </c>
      <c r="E52" s="112" t="n">
        <v>2</v>
      </c>
      <c r="F52" s="112" t="n">
        <v>42</v>
      </c>
      <c r="G52" s="112" t="n">
        <v>79</v>
      </c>
    </row>
    <row r="53">
      <c r="A53" s="112" t="s">
        <v>183</v>
      </c>
      <c r="B53" s="112" t="s">
        <v>1119</v>
      </c>
      <c r="C53" s="112" t="n">
        <v>3</v>
      </c>
      <c r="D53" s="112" t="n">
        <v>5</v>
      </c>
      <c r="E53" s="112" t="n">
        <v>6</v>
      </c>
      <c r="F53" s="112" t="n">
        <v>53</v>
      </c>
      <c r="G53" s="112" t="n">
        <v>99</v>
      </c>
    </row>
    <row r="54">
      <c r="A54" s="112" t="s">
        <v>185</v>
      </c>
      <c r="B54" s="112" t="s">
        <v>1120</v>
      </c>
      <c r="C54" s="112" t="n">
        <v>3</v>
      </c>
      <c r="D54" s="112" t="n">
        <v>4</v>
      </c>
      <c r="E54" s="112" t="n">
        <v>12</v>
      </c>
      <c r="F54" s="112" t="n">
        <v>55</v>
      </c>
      <c r="G54" s="112" t="n">
        <v>92</v>
      </c>
    </row>
    <row r="55">
      <c r="A55" s="112" t="s">
        <v>187</v>
      </c>
      <c r="B55" s="112" t="s">
        <v>1121</v>
      </c>
      <c r="C55" s="112" t="n">
        <v>1</v>
      </c>
      <c r="D55" s="112" t="n">
        <v>22</v>
      </c>
      <c r="E55" s="112" t="n">
        <v>12</v>
      </c>
      <c r="F55" s="112" t="n">
        <v>82</v>
      </c>
      <c r="G55" s="112" t="n">
        <v>131</v>
      </c>
    </row>
    <row r="56">
      <c r="A56" s="112" t="s">
        <v>188</v>
      </c>
      <c r="B56" s="112" t="s">
        <v>1122</v>
      </c>
      <c r="C56" s="112" t="n">
        <v>0</v>
      </c>
      <c r="D56" s="112" t="n">
        <v>17</v>
      </c>
      <c r="E56" s="112" t="n">
        <v>1</v>
      </c>
      <c r="F56" s="112" t="n">
        <v>49</v>
      </c>
      <c r="G56" s="112" t="n">
        <v>88</v>
      </c>
    </row>
    <row r="57">
      <c r="A57" s="112" t="s">
        <v>190</v>
      </c>
      <c r="B57" s="112" t="s">
        <v>1123</v>
      </c>
      <c r="C57" s="112" t="n">
        <v>0</v>
      </c>
      <c r="D57" s="112" t="n">
        <v>4</v>
      </c>
      <c r="E57" s="112" t="n">
        <v>9</v>
      </c>
      <c r="F57" s="112" t="n">
        <v>21</v>
      </c>
      <c r="G57" s="112" t="n">
        <v>79</v>
      </c>
    </row>
    <row r="58">
      <c r="A58" s="112" t="s">
        <v>192</v>
      </c>
      <c r="B58" s="112" t="s">
        <v>221</v>
      </c>
      <c r="C58" s="112" t="n">
        <v>281</v>
      </c>
      <c r="D58" s="112" t="n">
        <v>317</v>
      </c>
      <c r="E58" s="112" t="n">
        <v>266</v>
      </c>
      <c r="F58" s="112" t="n">
        <v>1808</v>
      </c>
      <c r="G58" s="112" t="n">
        <v>3097</v>
      </c>
    </row>
    <row r="59">
      <c r="A59" s="113" t="s">
        <v>32</v>
      </c>
      <c r="B59" s="113" t="s">
        <v>222</v>
      </c>
      <c r="C59" s="113" t="n">
        <v>1242</v>
      </c>
      <c r="D59" s="113" t="n">
        <v>1364</v>
      </c>
      <c r="E59" s="113" t="n">
        <v>1394</v>
      </c>
      <c r="F59" s="113" t="n">
        <v>8291</v>
      </c>
      <c r="G59" s="113" t="n">
        <v>14618</v>
      </c>
    </row>
    <row r="60">
      <c r="A60" s="28" t="s">
        <v>1124</v>
      </c>
      <c r="B60" s="28"/>
      <c r="C60" s="28"/>
      <c r="D60" s="28"/>
      <c r="E60" s="28"/>
      <c r="F60" s="28"/>
      <c r="G60" s="28"/>
    </row>
    <row r="61">
      <c r="A61" s="28" t="s">
        <v>60</v>
      </c>
      <c r="B61" s="28"/>
      <c r="C61" s="28"/>
      <c r="D61" s="28"/>
      <c r="E61" s="28"/>
      <c r="F61" s="28"/>
      <c r="G61" s="28"/>
    </row>
  </sheetData>
  <sheetProtection sheet="1"/>
  <mergeCells count="3">
    <mergeCell ref="B1:E1"/>
    <mergeCell ref="A60:G60"/>
    <mergeCell ref="A61:G61"/>
  </mergeCells>
  <hyperlinks>
    <hyperlink ref="A7" r:id="rId1h"/>
  </hyperlinks>
  <pageMargins left="0.7" right="0.7" top="0.75" bottom="0.75" header="0.3" footer="0.3"/>
  <pageSetup paperSize="9" orientation="portrait"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1126</v>
      </c>
    </row>
    <row r="6" ht="15.95" customHeight="1">
      <c r="A6" s="16" t="s">
        <v>27</v>
      </c>
    </row>
    <row r="7" ht="15" customHeight="1">
      <c r="A7" s="9" t="s">
        <v>25</v>
      </c>
    </row>
    <row r="9">
      <c r="A9" s="23"/>
      <c r="B9" s="23"/>
      <c r="C9" s="23"/>
      <c r="D9" s="23"/>
      <c r="E9" s="23"/>
      <c r="F9" s="23"/>
    </row>
    <row r="10">
      <c r="A10" s="114" t="s">
        <v>1127</v>
      </c>
      <c r="B10" s="26" t="s">
        <v>33</v>
      </c>
      <c r="C10" s="26" t="s">
        <v>34</v>
      </c>
      <c r="D10" s="26" t="s">
        <v>45</v>
      </c>
      <c r="E10" s="26" t="s">
        <v>98</v>
      </c>
      <c r="F10" s="26" t="s">
        <v>99</v>
      </c>
    </row>
    <row r="11">
      <c r="A11" s="114" t="s">
        <v>1128</v>
      </c>
      <c r="B11" s="114" t="n">
        <v>5704</v>
      </c>
      <c r="C11" s="114" t="n">
        <v>5827</v>
      </c>
      <c r="D11" s="114" t="n">
        <v>5383</v>
      </c>
      <c r="E11" s="114" t="n">
        <v>38880</v>
      </c>
      <c r="F11" s="114" t="n">
        <v>66368</v>
      </c>
    </row>
    <row r="12">
      <c r="A12" s="114" t="s">
        <v>1129</v>
      </c>
      <c r="B12" s="114" t="n">
        <v>2809</v>
      </c>
      <c r="C12" s="114" t="n">
        <v>2470</v>
      </c>
      <c r="D12" s="114" t="n">
        <v>2644</v>
      </c>
      <c r="E12" s="114" t="n">
        <v>17183</v>
      </c>
      <c r="F12" s="114" t="n">
        <v>28911</v>
      </c>
    </row>
    <row r="13">
      <c r="A13" s="114" t="s">
        <v>1130</v>
      </c>
      <c r="B13" s="114" t="n">
        <v>1303</v>
      </c>
      <c r="C13" s="114" t="n">
        <v>1245</v>
      </c>
      <c r="D13" s="114" t="n">
        <v>1197</v>
      </c>
      <c r="E13" s="114" t="n">
        <v>7860</v>
      </c>
      <c r="F13" s="114" t="n">
        <v>13611</v>
      </c>
    </row>
    <row r="14">
      <c r="A14" s="114" t="s">
        <v>1131</v>
      </c>
      <c r="B14" s="114" t="n">
        <v>1597</v>
      </c>
      <c r="C14" s="114" t="n">
        <v>1610</v>
      </c>
      <c r="D14" s="114" t="n">
        <v>1550</v>
      </c>
      <c r="E14" s="114" t="n">
        <v>9648</v>
      </c>
      <c r="F14" s="114" t="n">
        <v>15933</v>
      </c>
    </row>
    <row r="15">
      <c r="A15" s="114" t="s">
        <v>1132</v>
      </c>
      <c r="B15" s="114" t="n">
        <v>349</v>
      </c>
      <c r="C15" s="114" t="n">
        <v>427</v>
      </c>
      <c r="D15" s="114" t="n">
        <v>367</v>
      </c>
      <c r="E15" s="114" t="n">
        <v>2694</v>
      </c>
      <c r="F15" s="114" t="n">
        <v>4331</v>
      </c>
    </row>
    <row r="16">
      <c r="A16" s="114" t="s">
        <v>1133</v>
      </c>
      <c r="B16" s="114" t="n">
        <v>111</v>
      </c>
      <c r="C16" s="114" t="n">
        <v>183</v>
      </c>
      <c r="D16" s="114" t="n">
        <v>125</v>
      </c>
      <c r="E16" s="114" t="n">
        <v>906</v>
      </c>
      <c r="F16" s="114" t="n">
        <v>1476</v>
      </c>
    </row>
    <row r="17">
      <c r="A17" s="114" t="s">
        <v>1134</v>
      </c>
      <c r="B17" s="114" t="n">
        <v>62</v>
      </c>
      <c r="C17" s="114" t="n">
        <v>100</v>
      </c>
      <c r="D17" s="114" t="n">
        <v>77</v>
      </c>
      <c r="E17" s="114" t="n">
        <v>386</v>
      </c>
      <c r="F17" s="114" t="n">
        <v>663</v>
      </c>
    </row>
    <row r="18">
      <c r="A18" s="114" t="s">
        <v>1135</v>
      </c>
      <c r="B18" s="114" t="n">
        <v>44</v>
      </c>
      <c r="C18" s="114" t="n">
        <v>43</v>
      </c>
      <c r="D18" s="114" t="n">
        <v>26</v>
      </c>
      <c r="E18" s="114" t="n">
        <v>248</v>
      </c>
      <c r="F18" s="114" t="n">
        <v>388</v>
      </c>
    </row>
    <row r="19">
      <c r="A19" s="114" t="s">
        <v>1136</v>
      </c>
      <c r="B19" s="114" t="n">
        <v>52</v>
      </c>
      <c r="C19" s="114" t="n">
        <v>26</v>
      </c>
      <c r="D19" s="114" t="n">
        <v>18</v>
      </c>
      <c r="E19" s="114" t="n">
        <v>242</v>
      </c>
      <c r="F19" s="114" t="n">
        <v>361</v>
      </c>
    </row>
    <row r="20">
      <c r="A20" s="115" t="s">
        <v>32</v>
      </c>
      <c r="B20" s="115" t="n">
        <v>12031</v>
      </c>
      <c r="C20" s="115" t="n">
        <v>11931</v>
      </c>
      <c r="D20" s="115" t="n">
        <v>11387</v>
      </c>
      <c r="E20" s="115" t="n">
        <v>78047</v>
      </c>
      <c r="F20" s="115" t="n">
        <v>132042</v>
      </c>
    </row>
    <row r="21">
      <c r="A21" s="28" t="s">
        <v>1137</v>
      </c>
      <c r="B21" s="28"/>
      <c r="C21" s="28"/>
      <c r="D21" s="28"/>
      <c r="E21" s="28"/>
      <c r="F21" s="28"/>
    </row>
    <row r="22">
      <c r="A22" s="28" t="s">
        <v>1138</v>
      </c>
      <c r="B22" s="28"/>
      <c r="C22" s="28"/>
      <c r="D22" s="28"/>
      <c r="E22" s="28"/>
      <c r="F22" s="28"/>
    </row>
    <row r="23">
      <c r="A23" s="28" t="s">
        <v>60</v>
      </c>
      <c r="B23" s="28"/>
      <c r="C23" s="28"/>
      <c r="D23" s="28"/>
      <c r="E23" s="28"/>
      <c r="F23" s="28"/>
    </row>
  </sheetData>
  <sheetProtection sheet="1"/>
  <mergeCells count="4">
    <mergeCell ref="B1:E1"/>
    <mergeCell ref="A21:F21"/>
    <mergeCell ref="A22:F22"/>
    <mergeCell ref="A23:F23"/>
  </mergeCells>
  <hyperlinks>
    <hyperlink ref="A7" r:id="rId1h"/>
  </hyperlinks>
  <pageMargins left="0.7" right="0.7" top="0.75" bottom="0.75" header="0.3" footer="0.3"/>
  <pageSetup paperSize="9" orientation="portrait"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1140</v>
      </c>
    </row>
    <row r="6" ht="15.95" customHeight="1">
      <c r="A6" s="16" t="s">
        <v>27</v>
      </c>
    </row>
    <row r="7" ht="15" customHeight="1">
      <c r="A7" s="9" t="s">
        <v>25</v>
      </c>
    </row>
    <row r="9">
      <c r="A9" s="23"/>
      <c r="B9" s="23"/>
      <c r="C9" s="23"/>
      <c r="D9" s="23"/>
      <c r="E9" s="23"/>
      <c r="F9" s="23"/>
    </row>
    <row r="10">
      <c r="A10" s="116" t="s">
        <v>1141</v>
      </c>
      <c r="B10" s="26" t="s">
        <v>33</v>
      </c>
      <c r="C10" s="26" t="s">
        <v>34</v>
      </c>
      <c r="D10" s="26" t="s">
        <v>45</v>
      </c>
      <c r="E10" s="26" t="s">
        <v>98</v>
      </c>
      <c r="F10" s="26" t="s">
        <v>99</v>
      </c>
    </row>
    <row r="11">
      <c r="A11" s="116" t="s">
        <v>1142</v>
      </c>
      <c r="B11" s="116" t="n">
        <v>2</v>
      </c>
      <c r="C11" s="116" t="n">
        <v>7</v>
      </c>
      <c r="D11" s="116" t="n">
        <v>2</v>
      </c>
      <c r="E11" s="116" t="n">
        <v>42</v>
      </c>
      <c r="F11" s="116" t="n">
        <v>69</v>
      </c>
    </row>
    <row r="12">
      <c r="A12" s="116" t="s">
        <v>1143</v>
      </c>
      <c r="B12" s="116" t="n">
        <v>32</v>
      </c>
      <c r="C12" s="116" t="n">
        <v>47</v>
      </c>
      <c r="D12" s="116" t="n">
        <v>35</v>
      </c>
      <c r="E12" s="116" t="n">
        <v>234</v>
      </c>
      <c r="F12" s="116" t="n">
        <v>401</v>
      </c>
    </row>
    <row r="13">
      <c r="A13" s="116" t="s">
        <v>1144</v>
      </c>
      <c r="B13" s="116" t="n">
        <v>4</v>
      </c>
      <c r="C13" s="116" t="n">
        <v>11</v>
      </c>
      <c r="D13" s="116" t="n">
        <v>5</v>
      </c>
      <c r="E13" s="116" t="n">
        <v>56</v>
      </c>
      <c r="F13" s="116" t="n">
        <v>110</v>
      </c>
    </row>
    <row r="14">
      <c r="A14" s="116" t="s">
        <v>1145</v>
      </c>
      <c r="B14" s="116" t="n">
        <v>106</v>
      </c>
      <c r="C14" s="116" t="n">
        <v>91</v>
      </c>
      <c r="D14" s="116" t="n">
        <v>105</v>
      </c>
      <c r="E14" s="116" t="n">
        <v>641</v>
      </c>
      <c r="F14" s="116" t="n">
        <v>1116</v>
      </c>
    </row>
    <row r="15">
      <c r="A15" s="116" t="s">
        <v>1146</v>
      </c>
      <c r="B15" s="116" t="n">
        <v>66</v>
      </c>
      <c r="C15" s="116" t="n">
        <v>100</v>
      </c>
      <c r="D15" s="116" t="n">
        <v>122</v>
      </c>
      <c r="E15" s="116" t="n">
        <v>584</v>
      </c>
      <c r="F15" s="116" t="n">
        <v>1172</v>
      </c>
    </row>
    <row r="16">
      <c r="A16" s="116" t="s">
        <v>1147</v>
      </c>
      <c r="B16" s="116" t="n">
        <v>39</v>
      </c>
      <c r="C16" s="116" t="n">
        <v>52</v>
      </c>
      <c r="D16" s="116" t="n">
        <v>57</v>
      </c>
      <c r="E16" s="116" t="n">
        <v>297</v>
      </c>
      <c r="F16" s="116" t="n">
        <v>471</v>
      </c>
    </row>
    <row r="17">
      <c r="A17" s="116" t="s">
        <v>1148</v>
      </c>
      <c r="B17" s="116" t="n">
        <v>95</v>
      </c>
      <c r="C17" s="116" t="n">
        <v>85</v>
      </c>
      <c r="D17" s="116" t="n">
        <v>104</v>
      </c>
      <c r="E17" s="116" t="n">
        <v>654</v>
      </c>
      <c r="F17" s="116" t="n">
        <v>1091</v>
      </c>
    </row>
    <row r="18">
      <c r="A18" s="116" t="s">
        <v>1149</v>
      </c>
      <c r="B18" s="116" t="n">
        <v>358</v>
      </c>
      <c r="C18" s="116" t="n">
        <v>388</v>
      </c>
      <c r="D18" s="116" t="n">
        <v>383</v>
      </c>
      <c r="E18" s="116" t="n">
        <v>2462</v>
      </c>
      <c r="F18" s="116" t="n">
        <v>4243</v>
      </c>
    </row>
    <row r="19">
      <c r="A19" s="116" t="s">
        <v>1150</v>
      </c>
      <c r="B19" s="116" t="n">
        <v>308</v>
      </c>
      <c r="C19" s="116" t="n">
        <v>287</v>
      </c>
      <c r="D19" s="116" t="n">
        <v>289</v>
      </c>
      <c r="E19" s="116" t="n">
        <v>1759</v>
      </c>
      <c r="F19" s="116" t="n">
        <v>3146</v>
      </c>
    </row>
    <row r="20">
      <c r="A20" s="116" t="s">
        <v>1151</v>
      </c>
      <c r="B20" s="116" t="n">
        <v>191</v>
      </c>
      <c r="C20" s="116" t="n">
        <v>306</v>
      </c>
      <c r="D20" s="116" t="n">
        <v>289</v>
      </c>
      <c r="E20" s="116" t="n">
        <v>1486</v>
      </c>
      <c r="F20" s="116" t="n">
        <v>2749</v>
      </c>
    </row>
    <row r="21">
      <c r="A21" s="116" t="s">
        <v>1152</v>
      </c>
      <c r="B21" s="116" t="n">
        <v>41</v>
      </c>
      <c r="C21" s="116" t="n">
        <v>27</v>
      </c>
      <c r="D21" s="116" t="n">
        <v>18</v>
      </c>
      <c r="E21" s="116" t="n">
        <v>214</v>
      </c>
      <c r="F21" s="116" t="n">
        <v>309</v>
      </c>
    </row>
    <row r="22">
      <c r="A22" s="116" t="s">
        <v>1153</v>
      </c>
      <c r="B22" s="116" t="n">
        <v>26</v>
      </c>
      <c r="C22" s="116" t="n">
        <v>11</v>
      </c>
      <c r="D22" s="116" t="n">
        <v>14</v>
      </c>
      <c r="E22" s="116" t="n">
        <v>100</v>
      </c>
      <c r="F22" s="116" t="n">
        <v>154</v>
      </c>
    </row>
    <row r="23">
      <c r="A23" s="116" t="s">
        <v>1154</v>
      </c>
      <c r="B23" s="116" t="n">
        <v>11</v>
      </c>
      <c r="C23" s="116" t="n">
        <v>15</v>
      </c>
      <c r="D23" s="116" t="n">
        <v>12</v>
      </c>
      <c r="E23" s="116" t="n">
        <v>90</v>
      </c>
      <c r="F23" s="116" t="n">
        <v>166</v>
      </c>
    </row>
    <row r="24">
      <c r="A24" s="117" t="s">
        <v>32</v>
      </c>
      <c r="B24" s="117" t="n">
        <v>1279</v>
      </c>
      <c r="C24" s="117" t="n">
        <v>1427</v>
      </c>
      <c r="D24" s="117" t="n">
        <v>1435</v>
      </c>
      <c r="E24" s="117" t="n">
        <v>8619</v>
      </c>
      <c r="F24" s="117" t="n">
        <v>15197</v>
      </c>
    </row>
    <row r="25">
      <c r="A25" s="28" t="s">
        <v>1155</v>
      </c>
      <c r="B25" s="28"/>
      <c r="C25" s="28"/>
      <c r="D25" s="28"/>
      <c r="E25" s="28"/>
      <c r="F25" s="28"/>
    </row>
    <row r="26">
      <c r="A26" s="28" t="s">
        <v>1138</v>
      </c>
      <c r="B26" s="28"/>
      <c r="C26" s="28"/>
      <c r="D26" s="28"/>
      <c r="E26" s="28"/>
      <c r="F26" s="28"/>
    </row>
    <row r="27">
      <c r="A27" s="28" t="s">
        <v>60</v>
      </c>
      <c r="B27" s="28"/>
      <c r="C27" s="28"/>
      <c r="D27" s="28"/>
      <c r="E27" s="28"/>
      <c r="F27" s="28"/>
    </row>
  </sheetData>
  <sheetProtection sheet="1"/>
  <mergeCells count="4">
    <mergeCell ref="B1:E1"/>
    <mergeCell ref="A25:F25"/>
    <mergeCell ref="A26:F26"/>
    <mergeCell ref="A27:F27"/>
  </mergeCells>
  <hyperlinks>
    <hyperlink ref="A7" r:id="rId1h"/>
  </hyperlinks>
  <pageMargins left="0.7" right="0.7" top="0.75" bottom="0.75" header="0.3" footer="0.3"/>
  <pageSetup paperSize="9" orientation="portrait"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1157</v>
      </c>
    </row>
    <row r="6" ht="15.95" customHeight="1">
      <c r="A6" s="16" t="s">
        <v>27</v>
      </c>
    </row>
    <row r="7" ht="15" customHeight="1">
      <c r="A7" s="9" t="s">
        <v>25</v>
      </c>
    </row>
    <row r="9">
      <c r="A9" s="23"/>
      <c r="B9" s="23"/>
      <c r="C9" s="23"/>
      <c r="D9" s="23"/>
      <c r="E9" s="23"/>
      <c r="F9" s="23"/>
      <c r="G9" s="23"/>
    </row>
    <row r="10">
      <c r="A10" s="118" t="s">
        <v>96</v>
      </c>
      <c r="B10" s="118" t="s">
        <v>97</v>
      </c>
      <c r="C10" s="26" t="s">
        <v>33</v>
      </c>
      <c r="D10" s="26" t="s">
        <v>34</v>
      </c>
      <c r="E10" s="26" t="s">
        <v>45</v>
      </c>
      <c r="F10" s="26" t="s">
        <v>98</v>
      </c>
      <c r="G10" s="26" t="s">
        <v>99</v>
      </c>
    </row>
    <row r="11">
      <c r="A11" s="118" t="s">
        <v>100</v>
      </c>
      <c r="B11" s="118" t="s">
        <v>1158</v>
      </c>
      <c r="C11" s="118" t="n">
        <v>356</v>
      </c>
      <c r="D11" s="118" t="n">
        <v>392</v>
      </c>
      <c r="E11" s="118" t="n">
        <v>386</v>
      </c>
      <c r="F11" s="118" t="n">
        <v>1875</v>
      </c>
      <c r="G11" s="118" t="n">
        <v>3057</v>
      </c>
    </row>
    <row r="12">
      <c r="A12" s="118" t="s">
        <v>102</v>
      </c>
      <c r="B12" s="118" t="s">
        <v>862</v>
      </c>
      <c r="C12" s="118" t="n">
        <v>318</v>
      </c>
      <c r="D12" s="118" t="n">
        <v>453</v>
      </c>
      <c r="E12" s="118" t="n">
        <v>397</v>
      </c>
      <c r="F12" s="118" t="n">
        <v>3180</v>
      </c>
      <c r="G12" s="118" t="n">
        <v>5849</v>
      </c>
    </row>
    <row r="13">
      <c r="A13" s="118" t="s">
        <v>104</v>
      </c>
      <c r="B13" s="118" t="s">
        <v>1159</v>
      </c>
      <c r="C13" s="118" t="n">
        <v>226</v>
      </c>
      <c r="D13" s="118" t="n">
        <v>94</v>
      </c>
      <c r="E13" s="118" t="n">
        <v>256</v>
      </c>
      <c r="F13" s="118" t="n">
        <v>1864</v>
      </c>
      <c r="G13" s="118" t="n">
        <v>3448</v>
      </c>
    </row>
    <row r="14">
      <c r="A14" s="118" t="s">
        <v>106</v>
      </c>
      <c r="B14" s="118" t="s">
        <v>1160</v>
      </c>
      <c r="C14" s="118" t="n">
        <v>196</v>
      </c>
      <c r="D14" s="118" t="n">
        <v>215</v>
      </c>
      <c r="E14" s="118" t="n">
        <v>155</v>
      </c>
      <c r="F14" s="118" t="n">
        <v>1437</v>
      </c>
      <c r="G14" s="118" t="n">
        <v>2303</v>
      </c>
    </row>
    <row r="15">
      <c r="A15" s="118" t="s">
        <v>108</v>
      </c>
      <c r="B15" s="118" t="s">
        <v>1161</v>
      </c>
      <c r="C15" s="118" t="n">
        <v>179</v>
      </c>
      <c r="D15" s="118" t="n">
        <v>208</v>
      </c>
      <c r="E15" s="118" t="n">
        <v>179</v>
      </c>
      <c r="F15" s="118" t="n">
        <v>1625</v>
      </c>
      <c r="G15" s="118" t="n">
        <v>2463</v>
      </c>
    </row>
    <row r="16">
      <c r="A16" s="118" t="s">
        <v>110</v>
      </c>
      <c r="B16" s="118" t="s">
        <v>1162</v>
      </c>
      <c r="C16" s="118" t="n">
        <v>133</v>
      </c>
      <c r="D16" s="118" t="n">
        <v>119</v>
      </c>
      <c r="E16" s="118" t="n">
        <v>161</v>
      </c>
      <c r="F16" s="118" t="n">
        <v>789</v>
      </c>
      <c r="G16" s="118" t="n">
        <v>1339</v>
      </c>
    </row>
    <row r="17">
      <c r="A17" s="118" t="s">
        <v>112</v>
      </c>
      <c r="B17" s="118" t="s">
        <v>1163</v>
      </c>
      <c r="C17" s="118" t="n">
        <v>88</v>
      </c>
      <c r="D17" s="118" t="n">
        <v>96</v>
      </c>
      <c r="E17" s="118" t="n">
        <v>77</v>
      </c>
      <c r="F17" s="118" t="n">
        <v>634</v>
      </c>
      <c r="G17" s="118" t="n">
        <v>1051</v>
      </c>
    </row>
    <row r="18">
      <c r="A18" s="118" t="s">
        <v>114</v>
      </c>
      <c r="B18" s="118" t="s">
        <v>1164</v>
      </c>
      <c r="C18" s="118" t="n">
        <v>75</v>
      </c>
      <c r="D18" s="118" t="n">
        <v>86</v>
      </c>
      <c r="E18" s="118" t="n">
        <v>90</v>
      </c>
      <c r="F18" s="118" t="n">
        <v>503</v>
      </c>
      <c r="G18" s="118" t="n">
        <v>844</v>
      </c>
    </row>
    <row r="19">
      <c r="A19" s="118" t="s">
        <v>116</v>
      </c>
      <c r="B19" s="118" t="s">
        <v>1165</v>
      </c>
      <c r="C19" s="118" t="n">
        <v>74</v>
      </c>
      <c r="D19" s="118" t="n">
        <v>97</v>
      </c>
      <c r="E19" s="118" t="n">
        <v>0</v>
      </c>
      <c r="F19" s="118" t="n">
        <v>427</v>
      </c>
      <c r="G19" s="118" t="n">
        <v>571</v>
      </c>
    </row>
    <row r="20">
      <c r="A20" s="118" t="s">
        <v>118</v>
      </c>
      <c r="B20" s="118" t="s">
        <v>1166</v>
      </c>
      <c r="C20" s="118" t="n">
        <v>70</v>
      </c>
      <c r="D20" s="118" t="n">
        <v>42</v>
      </c>
      <c r="E20" s="118" t="n">
        <v>69</v>
      </c>
      <c r="F20" s="118" t="n">
        <v>436</v>
      </c>
      <c r="G20" s="118" t="n">
        <v>734</v>
      </c>
    </row>
    <row r="21">
      <c r="A21" s="118" t="s">
        <v>120</v>
      </c>
      <c r="B21" s="118" t="s">
        <v>1167</v>
      </c>
      <c r="C21" s="118" t="n">
        <v>67</v>
      </c>
      <c r="D21" s="118" t="n">
        <v>71</v>
      </c>
      <c r="E21" s="118" t="n">
        <v>70</v>
      </c>
      <c r="F21" s="118" t="n">
        <v>462</v>
      </c>
      <c r="G21" s="118" t="n">
        <v>782</v>
      </c>
    </row>
    <row r="22">
      <c r="A22" s="118" t="s">
        <v>122</v>
      </c>
      <c r="B22" s="118" t="s">
        <v>1168</v>
      </c>
      <c r="C22" s="118" t="n">
        <v>58</v>
      </c>
      <c r="D22" s="118" t="n">
        <v>40</v>
      </c>
      <c r="E22" s="118" t="n">
        <v>79</v>
      </c>
      <c r="F22" s="118" t="n">
        <v>415</v>
      </c>
      <c r="G22" s="118" t="n">
        <v>732</v>
      </c>
    </row>
    <row r="23">
      <c r="A23" s="118" t="s">
        <v>124</v>
      </c>
      <c r="B23" s="118" t="s">
        <v>1169</v>
      </c>
      <c r="C23" s="118" t="n">
        <v>38</v>
      </c>
      <c r="D23" s="118" t="n">
        <v>22</v>
      </c>
      <c r="E23" s="118" t="n">
        <v>37</v>
      </c>
      <c r="F23" s="118" t="n">
        <v>253</v>
      </c>
      <c r="G23" s="118" t="n">
        <v>426</v>
      </c>
    </row>
    <row r="24">
      <c r="A24" s="118" t="s">
        <v>126</v>
      </c>
      <c r="B24" s="118" t="s">
        <v>1170</v>
      </c>
      <c r="C24" s="118" t="n">
        <v>37</v>
      </c>
      <c r="D24" s="118" t="n">
        <v>51</v>
      </c>
      <c r="E24" s="118" t="n">
        <v>54</v>
      </c>
      <c r="F24" s="118" t="n">
        <v>393</v>
      </c>
      <c r="G24" s="118" t="n">
        <v>732</v>
      </c>
    </row>
    <row r="25">
      <c r="A25" s="118" t="s">
        <v>127</v>
      </c>
      <c r="B25" s="118" t="s">
        <v>1171</v>
      </c>
      <c r="C25" s="118" t="n">
        <v>31</v>
      </c>
      <c r="D25" s="118" t="n">
        <v>31</v>
      </c>
      <c r="E25" s="118" t="n">
        <v>52</v>
      </c>
      <c r="F25" s="118" t="n">
        <v>239</v>
      </c>
      <c r="G25" s="118" t="n">
        <v>424</v>
      </c>
    </row>
    <row r="26">
      <c r="A26" s="118" t="s">
        <v>129</v>
      </c>
      <c r="B26" s="118" t="s">
        <v>1028</v>
      </c>
      <c r="C26" s="118" t="n">
        <v>31</v>
      </c>
      <c r="D26" s="118" t="n">
        <v>28</v>
      </c>
      <c r="E26" s="118" t="n">
        <v>36</v>
      </c>
      <c r="F26" s="118" t="n">
        <v>227</v>
      </c>
      <c r="G26" s="118" t="n">
        <v>384</v>
      </c>
    </row>
    <row r="27">
      <c r="A27" s="118" t="s">
        <v>131</v>
      </c>
      <c r="B27" s="118" t="s">
        <v>1172</v>
      </c>
      <c r="C27" s="118" t="n">
        <v>28</v>
      </c>
      <c r="D27" s="118" t="n">
        <v>20</v>
      </c>
      <c r="E27" s="118" t="n">
        <v>28</v>
      </c>
      <c r="F27" s="118" t="n">
        <v>181</v>
      </c>
      <c r="G27" s="118" t="n">
        <v>350</v>
      </c>
    </row>
    <row r="28">
      <c r="A28" s="118" t="s">
        <v>133</v>
      </c>
      <c r="B28" s="118" t="s">
        <v>1173</v>
      </c>
      <c r="C28" s="118" t="n">
        <v>27</v>
      </c>
      <c r="D28" s="118" t="n">
        <v>29</v>
      </c>
      <c r="E28" s="118" t="n">
        <v>39</v>
      </c>
      <c r="F28" s="118" t="n">
        <v>210</v>
      </c>
      <c r="G28" s="118" t="n">
        <v>381</v>
      </c>
    </row>
    <row r="29">
      <c r="A29" s="118" t="s">
        <v>135</v>
      </c>
      <c r="B29" s="118" t="s">
        <v>1174</v>
      </c>
      <c r="C29" s="118" t="n">
        <v>27</v>
      </c>
      <c r="D29" s="118" t="n">
        <v>9</v>
      </c>
      <c r="E29" s="118" t="n">
        <v>26</v>
      </c>
      <c r="F29" s="118" t="n">
        <v>146</v>
      </c>
      <c r="G29" s="118" t="n">
        <v>280</v>
      </c>
    </row>
    <row r="30">
      <c r="A30" s="118" t="s">
        <v>137</v>
      </c>
      <c r="B30" s="118" t="s">
        <v>1175</v>
      </c>
      <c r="C30" s="118" t="n">
        <v>26</v>
      </c>
      <c r="D30" s="118" t="n">
        <v>30</v>
      </c>
      <c r="E30" s="118" t="n">
        <v>43</v>
      </c>
      <c r="F30" s="118" t="n">
        <v>227</v>
      </c>
      <c r="G30" s="118" t="n">
        <v>445</v>
      </c>
    </row>
    <row r="31">
      <c r="A31" s="118" t="s">
        <v>139</v>
      </c>
      <c r="B31" s="118" t="s">
        <v>1176</v>
      </c>
      <c r="C31" s="118" t="n">
        <v>26</v>
      </c>
      <c r="D31" s="118" t="n">
        <v>34</v>
      </c>
      <c r="E31" s="118" t="n">
        <v>28</v>
      </c>
      <c r="F31" s="118" t="n">
        <v>194</v>
      </c>
      <c r="G31" s="118" t="n">
        <v>328</v>
      </c>
    </row>
    <row r="32">
      <c r="A32" s="118" t="s">
        <v>141</v>
      </c>
      <c r="B32" s="118" t="s">
        <v>1177</v>
      </c>
      <c r="C32" s="118" t="n">
        <v>24</v>
      </c>
      <c r="D32" s="118" t="n">
        <v>18</v>
      </c>
      <c r="E32" s="118" t="n">
        <v>9</v>
      </c>
      <c r="F32" s="118" t="n">
        <v>191</v>
      </c>
      <c r="G32" s="118" t="n">
        <v>271</v>
      </c>
    </row>
    <row r="33">
      <c r="A33" s="118" t="s">
        <v>143</v>
      </c>
      <c r="B33" s="118" t="s">
        <v>1178</v>
      </c>
      <c r="C33" s="118" t="n">
        <v>24</v>
      </c>
      <c r="D33" s="118" t="n">
        <v>14</v>
      </c>
      <c r="E33" s="118" t="n">
        <v>15</v>
      </c>
      <c r="F33" s="118" t="n">
        <v>120</v>
      </c>
      <c r="G33" s="118" t="n">
        <v>213</v>
      </c>
    </row>
    <row r="34">
      <c r="A34" s="118" t="s">
        <v>145</v>
      </c>
      <c r="B34" s="118" t="s">
        <v>1179</v>
      </c>
      <c r="C34" s="118" t="n">
        <v>22</v>
      </c>
      <c r="D34" s="118" t="n">
        <v>17</v>
      </c>
      <c r="E34" s="118" t="n">
        <v>26</v>
      </c>
      <c r="F34" s="118" t="n">
        <v>183</v>
      </c>
      <c r="G34" s="118" t="n">
        <v>314</v>
      </c>
    </row>
    <row r="35">
      <c r="A35" s="118" t="s">
        <v>147</v>
      </c>
      <c r="B35" s="118" t="s">
        <v>864</v>
      </c>
      <c r="C35" s="118" t="n">
        <v>20</v>
      </c>
      <c r="D35" s="118" t="n">
        <v>32</v>
      </c>
      <c r="E35" s="118" t="n">
        <v>41</v>
      </c>
      <c r="F35" s="118" t="n">
        <v>201</v>
      </c>
      <c r="G35" s="118" t="n">
        <v>354</v>
      </c>
    </row>
    <row r="36">
      <c r="A36" s="118" t="s">
        <v>149</v>
      </c>
      <c r="B36" s="118" t="s">
        <v>1180</v>
      </c>
      <c r="C36" s="118" t="n">
        <v>19</v>
      </c>
      <c r="D36" s="118" t="n">
        <v>12</v>
      </c>
      <c r="E36" s="118" t="n">
        <v>29</v>
      </c>
      <c r="F36" s="118" t="n">
        <v>99</v>
      </c>
      <c r="G36" s="118" t="n">
        <v>248</v>
      </c>
    </row>
    <row r="37">
      <c r="A37" s="118" t="s">
        <v>151</v>
      </c>
      <c r="B37" s="118" t="s">
        <v>1181</v>
      </c>
      <c r="C37" s="118" t="n">
        <v>19</v>
      </c>
      <c r="D37" s="118" t="n">
        <v>21</v>
      </c>
      <c r="E37" s="118" t="n">
        <v>13</v>
      </c>
      <c r="F37" s="118" t="n">
        <v>130</v>
      </c>
      <c r="G37" s="118" t="n">
        <v>198</v>
      </c>
    </row>
    <row r="38">
      <c r="A38" s="118" t="s">
        <v>153</v>
      </c>
      <c r="B38" s="118" t="s">
        <v>1182</v>
      </c>
      <c r="C38" s="118" t="n">
        <v>19</v>
      </c>
      <c r="D38" s="118" t="n">
        <v>7</v>
      </c>
      <c r="E38" s="118" t="n">
        <v>29</v>
      </c>
      <c r="F38" s="118" t="n">
        <v>87</v>
      </c>
      <c r="G38" s="118" t="n">
        <v>171</v>
      </c>
    </row>
    <row r="39">
      <c r="A39" s="118" t="s">
        <v>155</v>
      </c>
      <c r="B39" s="118" t="s">
        <v>1183</v>
      </c>
      <c r="C39" s="118" t="n">
        <v>18</v>
      </c>
      <c r="D39" s="118" t="n">
        <v>12</v>
      </c>
      <c r="E39" s="118" t="n">
        <v>18</v>
      </c>
      <c r="F39" s="118" t="n">
        <v>133</v>
      </c>
      <c r="G39" s="118" t="n">
        <v>277</v>
      </c>
    </row>
    <row r="40">
      <c r="A40" s="118" t="s">
        <v>157</v>
      </c>
      <c r="B40" s="118" t="s">
        <v>1184</v>
      </c>
      <c r="C40" s="118" t="n">
        <v>18</v>
      </c>
      <c r="D40" s="118" t="n">
        <v>26</v>
      </c>
      <c r="E40" s="118" t="n">
        <v>8</v>
      </c>
      <c r="F40" s="118" t="n">
        <v>125</v>
      </c>
      <c r="G40" s="118" t="n">
        <v>182</v>
      </c>
    </row>
    <row r="41">
      <c r="A41" s="118" t="s">
        <v>159</v>
      </c>
      <c r="B41" s="118" t="s">
        <v>1185</v>
      </c>
      <c r="C41" s="118" t="n">
        <v>18</v>
      </c>
      <c r="D41" s="118" t="n">
        <v>16</v>
      </c>
      <c r="E41" s="118" t="n">
        <v>9</v>
      </c>
      <c r="F41" s="118" t="n">
        <v>90</v>
      </c>
      <c r="G41" s="118" t="n">
        <v>149</v>
      </c>
    </row>
    <row r="42">
      <c r="A42" s="118" t="s">
        <v>161</v>
      </c>
      <c r="B42" s="118" t="s">
        <v>1186</v>
      </c>
      <c r="C42" s="118" t="n">
        <v>17</v>
      </c>
      <c r="D42" s="118" t="n">
        <v>31</v>
      </c>
      <c r="E42" s="118" t="n">
        <v>24</v>
      </c>
      <c r="F42" s="118" t="n">
        <v>114</v>
      </c>
      <c r="G42" s="118" t="n">
        <v>210</v>
      </c>
    </row>
    <row r="43">
      <c r="A43" s="118" t="s">
        <v>163</v>
      </c>
      <c r="B43" s="118" t="s">
        <v>1187</v>
      </c>
      <c r="C43" s="118" t="n">
        <v>16</v>
      </c>
      <c r="D43" s="118" t="n">
        <v>1</v>
      </c>
      <c r="E43" s="118" t="n">
        <v>110</v>
      </c>
      <c r="F43" s="118" t="n">
        <v>236</v>
      </c>
      <c r="G43" s="118" t="n">
        <v>596</v>
      </c>
    </row>
    <row r="44">
      <c r="A44" s="118" t="s">
        <v>165</v>
      </c>
      <c r="B44" s="118" t="s">
        <v>1188</v>
      </c>
      <c r="C44" s="118" t="n">
        <v>16</v>
      </c>
      <c r="D44" s="118" t="n">
        <v>16</v>
      </c>
      <c r="E44" s="118" t="n">
        <v>29</v>
      </c>
      <c r="F44" s="118" t="n">
        <v>193</v>
      </c>
      <c r="G44" s="118" t="n">
        <v>334</v>
      </c>
    </row>
    <row r="45">
      <c r="A45" s="118" t="s">
        <v>167</v>
      </c>
      <c r="B45" s="118" t="s">
        <v>1189</v>
      </c>
      <c r="C45" s="118" t="n">
        <v>16</v>
      </c>
      <c r="D45" s="118" t="n">
        <v>17</v>
      </c>
      <c r="E45" s="118" t="n">
        <v>19</v>
      </c>
      <c r="F45" s="118" t="n">
        <v>107</v>
      </c>
      <c r="G45" s="118" t="n">
        <v>206</v>
      </c>
    </row>
    <row r="46">
      <c r="A46" s="118" t="s">
        <v>169</v>
      </c>
      <c r="B46" s="118" t="s">
        <v>1032</v>
      </c>
      <c r="C46" s="118" t="n">
        <v>16</v>
      </c>
      <c r="D46" s="118" t="n">
        <v>12</v>
      </c>
      <c r="E46" s="118" t="n">
        <v>9</v>
      </c>
      <c r="F46" s="118" t="n">
        <v>95</v>
      </c>
      <c r="G46" s="118" t="n">
        <v>182</v>
      </c>
    </row>
    <row r="47">
      <c r="A47" s="118" t="s">
        <v>171</v>
      </c>
      <c r="B47" s="118" t="s">
        <v>1190</v>
      </c>
      <c r="C47" s="118" t="n">
        <v>16</v>
      </c>
      <c r="D47" s="118" t="n">
        <v>26</v>
      </c>
      <c r="E47" s="118" t="n">
        <v>0</v>
      </c>
      <c r="F47" s="118" t="n">
        <v>149</v>
      </c>
      <c r="G47" s="118" t="n">
        <v>156</v>
      </c>
    </row>
    <row r="48">
      <c r="A48" s="118" t="s">
        <v>173</v>
      </c>
      <c r="B48" s="118" t="s">
        <v>1191</v>
      </c>
      <c r="C48" s="118" t="n">
        <v>16</v>
      </c>
      <c r="D48" s="118" t="n">
        <v>8</v>
      </c>
      <c r="E48" s="118" t="n">
        <v>10</v>
      </c>
      <c r="F48" s="118" t="n">
        <v>74</v>
      </c>
      <c r="G48" s="118" t="n">
        <v>151</v>
      </c>
    </row>
    <row r="49">
      <c r="A49" s="118" t="s">
        <v>175</v>
      </c>
      <c r="B49" s="118" t="s">
        <v>1192</v>
      </c>
      <c r="C49" s="118" t="n">
        <v>15</v>
      </c>
      <c r="D49" s="118" t="n">
        <v>11</v>
      </c>
      <c r="E49" s="118" t="n">
        <v>12</v>
      </c>
      <c r="F49" s="118" t="n">
        <v>78</v>
      </c>
      <c r="G49" s="118" t="n">
        <v>149</v>
      </c>
    </row>
    <row r="50">
      <c r="A50" s="118" t="s">
        <v>177</v>
      </c>
      <c r="B50" s="118" t="s">
        <v>1193</v>
      </c>
      <c r="C50" s="118" t="n">
        <v>15</v>
      </c>
      <c r="D50" s="118" t="n">
        <v>7</v>
      </c>
      <c r="E50" s="118" t="n">
        <v>15</v>
      </c>
      <c r="F50" s="118" t="n">
        <v>79</v>
      </c>
      <c r="G50" s="118" t="n">
        <v>145</v>
      </c>
    </row>
    <row r="51">
      <c r="A51" s="118" t="s">
        <v>179</v>
      </c>
      <c r="B51" s="118" t="s">
        <v>1194</v>
      </c>
      <c r="C51" s="118" t="n">
        <v>14</v>
      </c>
      <c r="D51" s="118" t="n">
        <v>14</v>
      </c>
      <c r="E51" s="118" t="n">
        <v>36</v>
      </c>
      <c r="F51" s="118" t="n">
        <v>98</v>
      </c>
      <c r="G51" s="118" t="n">
        <v>219</v>
      </c>
    </row>
    <row r="52">
      <c r="A52" s="118" t="s">
        <v>181</v>
      </c>
      <c r="B52" s="118" t="s">
        <v>1195</v>
      </c>
      <c r="C52" s="118" t="n">
        <v>13</v>
      </c>
      <c r="D52" s="118" t="n">
        <v>11</v>
      </c>
      <c r="E52" s="118" t="n">
        <v>15</v>
      </c>
      <c r="F52" s="118" t="n">
        <v>79</v>
      </c>
      <c r="G52" s="118" t="n">
        <v>151</v>
      </c>
    </row>
    <row r="53">
      <c r="A53" s="118" t="s">
        <v>183</v>
      </c>
      <c r="B53" s="118" t="s">
        <v>1196</v>
      </c>
      <c r="C53" s="118" t="n">
        <v>12</v>
      </c>
      <c r="D53" s="118" t="n">
        <v>20</v>
      </c>
      <c r="E53" s="118" t="n">
        <v>30</v>
      </c>
      <c r="F53" s="118" t="n">
        <v>181</v>
      </c>
      <c r="G53" s="118" t="n">
        <v>334</v>
      </c>
    </row>
    <row r="54">
      <c r="A54" s="118" t="s">
        <v>185</v>
      </c>
      <c r="B54" s="118" t="s">
        <v>1197</v>
      </c>
      <c r="C54" s="118" t="n">
        <v>12</v>
      </c>
      <c r="D54" s="118" t="n">
        <v>16</v>
      </c>
      <c r="E54" s="118" t="n">
        <v>19</v>
      </c>
      <c r="F54" s="118" t="n">
        <v>76</v>
      </c>
      <c r="G54" s="118" t="n">
        <v>163</v>
      </c>
    </row>
    <row r="55">
      <c r="A55" s="118" t="s">
        <v>187</v>
      </c>
      <c r="B55" s="118" t="s">
        <v>1198</v>
      </c>
      <c r="C55" s="118" t="n">
        <v>11</v>
      </c>
      <c r="D55" s="118" t="n">
        <v>14</v>
      </c>
      <c r="E55" s="118" t="n">
        <v>12</v>
      </c>
      <c r="F55" s="118" t="n">
        <v>80</v>
      </c>
      <c r="G55" s="118" t="n">
        <v>128</v>
      </c>
    </row>
    <row r="56">
      <c r="A56" s="118" t="s">
        <v>188</v>
      </c>
      <c r="B56" s="118" t="s">
        <v>1199</v>
      </c>
      <c r="C56" s="118" t="n">
        <v>11</v>
      </c>
      <c r="D56" s="118" t="n">
        <v>11</v>
      </c>
      <c r="E56" s="118" t="n">
        <v>14</v>
      </c>
      <c r="F56" s="118" t="n">
        <v>72</v>
      </c>
      <c r="G56" s="118" t="n">
        <v>124</v>
      </c>
    </row>
    <row r="57">
      <c r="A57" s="118" t="s">
        <v>190</v>
      </c>
      <c r="B57" s="118" t="s">
        <v>1200</v>
      </c>
      <c r="C57" s="118" t="n">
        <v>11</v>
      </c>
      <c r="D57" s="118" t="n">
        <v>11</v>
      </c>
      <c r="E57" s="118" t="n">
        <v>14</v>
      </c>
      <c r="F57" s="118" t="n">
        <v>67</v>
      </c>
      <c r="G57" s="118" t="n">
        <v>114</v>
      </c>
    </row>
    <row r="58">
      <c r="A58" s="118" t="s">
        <v>192</v>
      </c>
      <c r="B58" s="118" t="s">
        <v>1201</v>
      </c>
      <c r="C58" s="118" t="n">
        <v>11</v>
      </c>
      <c r="D58" s="118" t="n">
        <v>7</v>
      </c>
      <c r="E58" s="118" t="n">
        <v>13</v>
      </c>
      <c r="F58" s="118" t="n">
        <v>56</v>
      </c>
      <c r="G58" s="118" t="n">
        <v>112</v>
      </c>
    </row>
    <row r="59">
      <c r="A59" s="118" t="s">
        <v>194</v>
      </c>
      <c r="B59" s="118" t="s">
        <v>1202</v>
      </c>
      <c r="C59" s="118" t="n">
        <v>11</v>
      </c>
      <c r="D59" s="118" t="n">
        <v>7</v>
      </c>
      <c r="E59" s="118" t="n">
        <v>4</v>
      </c>
      <c r="F59" s="118" t="n">
        <v>60</v>
      </c>
      <c r="G59" s="118" t="n">
        <v>102</v>
      </c>
    </row>
    <row r="60">
      <c r="A60" s="118" t="s">
        <v>196</v>
      </c>
      <c r="B60" s="118" t="s">
        <v>1203</v>
      </c>
      <c r="C60" s="118" t="n">
        <v>9</v>
      </c>
      <c r="D60" s="118" t="n">
        <v>5</v>
      </c>
      <c r="E60" s="118" t="n">
        <v>9</v>
      </c>
      <c r="F60" s="118" t="n">
        <v>55</v>
      </c>
      <c r="G60" s="118" t="n">
        <v>110</v>
      </c>
    </row>
    <row r="61">
      <c r="A61" s="118" t="s">
        <v>198</v>
      </c>
      <c r="B61" s="118" t="s">
        <v>1204</v>
      </c>
      <c r="C61" s="118" t="n">
        <v>9</v>
      </c>
      <c r="D61" s="118" t="n">
        <v>3</v>
      </c>
      <c r="E61" s="118" t="n">
        <v>10</v>
      </c>
      <c r="F61" s="118" t="n">
        <v>51</v>
      </c>
      <c r="G61" s="118" t="n">
        <v>100</v>
      </c>
    </row>
    <row r="62">
      <c r="A62" s="118" t="s">
        <v>200</v>
      </c>
      <c r="B62" s="118" t="s">
        <v>1205</v>
      </c>
      <c r="C62" s="118" t="n">
        <v>7</v>
      </c>
      <c r="D62" s="118" t="n">
        <v>32</v>
      </c>
      <c r="E62" s="118" t="n">
        <v>14</v>
      </c>
      <c r="F62" s="118" t="n">
        <v>98</v>
      </c>
      <c r="G62" s="118" t="n">
        <v>175</v>
      </c>
    </row>
    <row r="63">
      <c r="A63" s="118" t="s">
        <v>202</v>
      </c>
      <c r="B63" s="118" t="s">
        <v>1206</v>
      </c>
      <c r="C63" s="118" t="n">
        <v>7</v>
      </c>
      <c r="D63" s="118" t="n">
        <v>20</v>
      </c>
      <c r="E63" s="118" t="n">
        <v>14</v>
      </c>
      <c r="F63" s="118" t="n">
        <v>77</v>
      </c>
      <c r="G63" s="118" t="n">
        <v>151</v>
      </c>
    </row>
    <row r="64">
      <c r="A64" s="118" t="s">
        <v>204</v>
      </c>
      <c r="B64" s="118" t="s">
        <v>1207</v>
      </c>
      <c r="C64" s="118" t="n">
        <v>7</v>
      </c>
      <c r="D64" s="118" t="n">
        <v>12</v>
      </c>
      <c r="E64" s="118" t="n">
        <v>15</v>
      </c>
      <c r="F64" s="118" t="n">
        <v>63</v>
      </c>
      <c r="G64" s="118" t="n">
        <v>146</v>
      </c>
    </row>
    <row r="65">
      <c r="A65" s="118" t="s">
        <v>206</v>
      </c>
      <c r="B65" s="118" t="s">
        <v>1208</v>
      </c>
      <c r="C65" s="118" t="n">
        <v>5</v>
      </c>
      <c r="D65" s="118" t="n">
        <v>10</v>
      </c>
      <c r="E65" s="118" t="n">
        <v>7</v>
      </c>
      <c r="F65" s="118" t="n">
        <v>59</v>
      </c>
      <c r="G65" s="118" t="n">
        <v>106</v>
      </c>
    </row>
    <row r="66">
      <c r="A66" s="118" t="s">
        <v>208</v>
      </c>
      <c r="B66" s="118" t="s">
        <v>1209</v>
      </c>
      <c r="C66" s="118" t="n">
        <v>4</v>
      </c>
      <c r="D66" s="118" t="n">
        <v>8</v>
      </c>
      <c r="E66" s="118" t="n">
        <v>12</v>
      </c>
      <c r="F66" s="118" t="n">
        <v>62</v>
      </c>
      <c r="G66" s="118" t="n">
        <v>147</v>
      </c>
    </row>
    <row r="67">
      <c r="A67" s="118" t="s">
        <v>210</v>
      </c>
      <c r="B67" s="118" t="s">
        <v>1210</v>
      </c>
      <c r="C67" s="118" t="n">
        <v>4</v>
      </c>
      <c r="D67" s="118" t="n">
        <v>0</v>
      </c>
      <c r="E67" s="118" t="n">
        <v>14</v>
      </c>
      <c r="F67" s="118" t="n">
        <v>54</v>
      </c>
      <c r="G67" s="118" t="n">
        <v>90</v>
      </c>
    </row>
    <row r="68">
      <c r="A68" s="118" t="s">
        <v>212</v>
      </c>
      <c r="B68" s="118" t="s">
        <v>1211</v>
      </c>
      <c r="C68" s="118" t="n">
        <v>3</v>
      </c>
      <c r="D68" s="118" t="n">
        <v>24</v>
      </c>
      <c r="E68" s="118" t="n">
        <v>27</v>
      </c>
      <c r="F68" s="118" t="n">
        <v>195</v>
      </c>
      <c r="G68" s="118" t="n">
        <v>281</v>
      </c>
    </row>
    <row r="69">
      <c r="A69" s="118" t="s">
        <v>214</v>
      </c>
      <c r="B69" s="118" t="s">
        <v>1212</v>
      </c>
      <c r="C69" s="118" t="n">
        <v>3</v>
      </c>
      <c r="D69" s="118" t="n">
        <v>25</v>
      </c>
      <c r="E69" s="118" t="n">
        <v>10</v>
      </c>
      <c r="F69" s="118" t="n">
        <v>87</v>
      </c>
      <c r="G69" s="118" t="n">
        <v>154</v>
      </c>
    </row>
    <row r="70">
      <c r="A70" s="118" t="s">
        <v>216</v>
      </c>
      <c r="B70" s="118" t="s">
        <v>1030</v>
      </c>
      <c r="C70" s="118" t="n">
        <v>2</v>
      </c>
      <c r="D70" s="118" t="n">
        <v>12</v>
      </c>
      <c r="E70" s="118" t="n">
        <v>98</v>
      </c>
      <c r="F70" s="118" t="n">
        <v>96</v>
      </c>
      <c r="G70" s="118" t="n">
        <v>211</v>
      </c>
    </row>
    <row r="71">
      <c r="A71" s="118" t="s">
        <v>218</v>
      </c>
      <c r="B71" s="118" t="s">
        <v>1213</v>
      </c>
      <c r="C71" s="118" t="n">
        <v>2</v>
      </c>
      <c r="D71" s="118" t="n">
        <v>4</v>
      </c>
      <c r="E71" s="118" t="n">
        <v>3</v>
      </c>
      <c r="F71" s="118" t="n">
        <v>66</v>
      </c>
      <c r="G71" s="118" t="n">
        <v>124</v>
      </c>
    </row>
    <row r="72">
      <c r="A72" s="118" t="s">
        <v>220</v>
      </c>
      <c r="B72" s="118" t="s">
        <v>1214</v>
      </c>
      <c r="C72" s="118" t="n">
        <v>1</v>
      </c>
      <c r="D72" s="118" t="n">
        <v>8</v>
      </c>
      <c r="E72" s="118" t="n">
        <v>8</v>
      </c>
      <c r="F72" s="118" t="n">
        <v>67</v>
      </c>
      <c r="G72" s="118" t="n">
        <v>148</v>
      </c>
    </row>
    <row r="73">
      <c r="A73" s="118" t="s">
        <v>944</v>
      </c>
      <c r="B73" s="118" t="s">
        <v>1019</v>
      </c>
      <c r="C73" s="118" t="n">
        <v>0</v>
      </c>
      <c r="D73" s="118" t="n">
        <v>0</v>
      </c>
      <c r="E73" s="118" t="n">
        <v>53</v>
      </c>
      <c r="F73" s="118" t="n">
        <v>11</v>
      </c>
      <c r="G73" s="118" t="n">
        <v>219</v>
      </c>
    </row>
    <row r="74">
      <c r="A74" s="118" t="s">
        <v>946</v>
      </c>
      <c r="B74" s="118" t="s">
        <v>221</v>
      </c>
      <c r="C74" s="118" t="n">
        <v>738</v>
      </c>
      <c r="D74" s="118" t="n">
        <v>729</v>
      </c>
      <c r="E74" s="118" t="n">
        <v>773</v>
      </c>
      <c r="F74" s="118" t="n">
        <v>4709</v>
      </c>
      <c r="G74" s="118" t="n">
        <v>8719</v>
      </c>
    </row>
    <row r="75">
      <c r="A75" s="119" t="s">
        <v>32</v>
      </c>
      <c r="B75" s="119" t="s">
        <v>222</v>
      </c>
      <c r="C75" s="119" t="n">
        <v>3362</v>
      </c>
      <c r="D75" s="119" t="n">
        <v>3474</v>
      </c>
      <c r="E75" s="119" t="n">
        <v>3911</v>
      </c>
      <c r="F75" s="119" t="n">
        <v>24720</v>
      </c>
      <c r="G75" s="119" t="n">
        <v>43757</v>
      </c>
    </row>
    <row r="76">
      <c r="A76" s="28" t="s">
        <v>1215</v>
      </c>
      <c r="B76" s="28"/>
      <c r="C76" s="28"/>
      <c r="D76" s="28"/>
      <c r="E76" s="28"/>
      <c r="F76" s="28"/>
      <c r="G76" s="28"/>
    </row>
    <row r="77">
      <c r="A77" s="28" t="s">
        <v>1138</v>
      </c>
      <c r="B77" s="28"/>
      <c r="C77" s="28"/>
      <c r="D77" s="28"/>
      <c r="E77" s="28"/>
      <c r="F77" s="28"/>
      <c r="G77" s="28"/>
    </row>
    <row r="78">
      <c r="A78" s="28" t="s">
        <v>60</v>
      </c>
      <c r="B78" s="28"/>
      <c r="C78" s="28"/>
      <c r="D78" s="28"/>
      <c r="E78" s="28"/>
      <c r="F78" s="28"/>
      <c r="G78" s="28"/>
    </row>
  </sheetData>
  <sheetProtection sheet="1"/>
  <mergeCells count="4">
    <mergeCell ref="B1:E1"/>
    <mergeCell ref="A76:G76"/>
    <mergeCell ref="A77:G77"/>
    <mergeCell ref="A78:G78"/>
  </mergeCells>
  <hyperlinks>
    <hyperlink ref="A7" r:id="rId1h"/>
  </hyperlinks>
  <pageMargins left="0.7" right="0.7" top="0.75" bottom="0.75" header="0.3" footer="0.3"/>
  <pageSetup paperSize="9" orientation="portrait"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1217</v>
      </c>
    </row>
    <row r="6" ht="15.95" customHeight="1">
      <c r="A6" s="16" t="s">
        <v>27</v>
      </c>
    </row>
    <row r="7" ht="15" customHeight="1">
      <c r="A7" s="9" t="s">
        <v>25</v>
      </c>
    </row>
    <row r="9">
      <c r="A9" s="23"/>
      <c r="B9" s="23"/>
      <c r="C9" s="23"/>
      <c r="D9" s="23"/>
      <c r="E9" s="23"/>
      <c r="F9" s="23"/>
    </row>
    <row r="10">
      <c r="A10" s="120" t="s">
        <v>1127</v>
      </c>
      <c r="B10" s="26" t="s">
        <v>33</v>
      </c>
      <c r="C10" s="26" t="s">
        <v>34</v>
      </c>
      <c r="D10" s="26" t="s">
        <v>45</v>
      </c>
      <c r="E10" s="26" t="s">
        <v>98</v>
      </c>
      <c r="F10" s="26" t="s">
        <v>99</v>
      </c>
    </row>
    <row r="11">
      <c r="A11" s="120" t="s">
        <v>1128</v>
      </c>
      <c r="B11" s="120" t="n">
        <v>14</v>
      </c>
      <c r="C11" s="120" t="n">
        <v>30</v>
      </c>
      <c r="D11" s="120" t="n">
        <v>43</v>
      </c>
      <c r="E11" s="120" t="n">
        <v>171</v>
      </c>
      <c r="F11" s="120" t="n">
        <v>307</v>
      </c>
    </row>
    <row r="12">
      <c r="A12" s="120" t="s">
        <v>1218</v>
      </c>
      <c r="B12" s="120" t="n">
        <v>55</v>
      </c>
      <c r="C12" s="120" t="n">
        <v>52</v>
      </c>
      <c r="D12" s="120" t="n">
        <v>89</v>
      </c>
      <c r="E12" s="120" t="n">
        <v>402</v>
      </c>
      <c r="F12" s="120" t="n">
        <v>831</v>
      </c>
    </row>
    <row r="13">
      <c r="A13" s="120" t="s">
        <v>1131</v>
      </c>
      <c r="B13" s="120" t="n">
        <v>198</v>
      </c>
      <c r="C13" s="120" t="n">
        <v>239</v>
      </c>
      <c r="D13" s="120" t="n">
        <v>261</v>
      </c>
      <c r="E13" s="120" t="n">
        <v>1763</v>
      </c>
      <c r="F13" s="120" t="n">
        <v>3302</v>
      </c>
    </row>
    <row r="14">
      <c r="A14" s="120" t="s">
        <v>1132</v>
      </c>
      <c r="B14" s="120" t="n">
        <v>335</v>
      </c>
      <c r="C14" s="120" t="n">
        <v>377</v>
      </c>
      <c r="D14" s="120" t="n">
        <v>507</v>
      </c>
      <c r="E14" s="120" t="n">
        <v>3043</v>
      </c>
      <c r="F14" s="120" t="n">
        <v>5337</v>
      </c>
    </row>
    <row r="15">
      <c r="A15" s="120" t="s">
        <v>1133</v>
      </c>
      <c r="B15" s="120" t="n">
        <v>1271</v>
      </c>
      <c r="C15" s="120" t="n">
        <v>1229</v>
      </c>
      <c r="D15" s="120" t="n">
        <v>1506</v>
      </c>
      <c r="E15" s="120" t="n">
        <v>9572</v>
      </c>
      <c r="F15" s="120" t="n">
        <v>16924</v>
      </c>
    </row>
    <row r="16">
      <c r="A16" s="120" t="s">
        <v>1134</v>
      </c>
      <c r="B16" s="120" t="n">
        <v>1223</v>
      </c>
      <c r="C16" s="120" t="n">
        <v>1265</v>
      </c>
      <c r="D16" s="120" t="n">
        <v>1203</v>
      </c>
      <c r="E16" s="120" t="n">
        <v>8083</v>
      </c>
      <c r="F16" s="120" t="n">
        <v>14035</v>
      </c>
    </row>
    <row r="17">
      <c r="A17" s="120" t="s">
        <v>1135</v>
      </c>
      <c r="B17" s="120" t="n">
        <v>206</v>
      </c>
      <c r="C17" s="120" t="n">
        <v>216</v>
      </c>
      <c r="D17" s="120" t="n">
        <v>191</v>
      </c>
      <c r="E17" s="120" t="n">
        <v>1305</v>
      </c>
      <c r="F17" s="120" t="n">
        <v>2370</v>
      </c>
    </row>
    <row r="18">
      <c r="A18" s="120" t="s">
        <v>1219</v>
      </c>
      <c r="B18" s="120" t="n">
        <v>59</v>
      </c>
      <c r="C18" s="120" t="n">
        <v>65</v>
      </c>
      <c r="D18" s="120" t="n">
        <v>108</v>
      </c>
      <c r="E18" s="120" t="n">
        <v>377</v>
      </c>
      <c r="F18" s="120" t="n">
        <v>645</v>
      </c>
    </row>
    <row r="19">
      <c r="A19" s="120" t="s">
        <v>1220</v>
      </c>
      <c r="B19" s="120" t="n">
        <v>0</v>
      </c>
      <c r="C19" s="120" t="n">
        <v>1</v>
      </c>
      <c r="D19" s="120" t="n">
        <v>0</v>
      </c>
      <c r="E19" s="120" t="n">
        <v>3</v>
      </c>
      <c r="F19" s="120" t="n">
        <v>5</v>
      </c>
    </row>
    <row r="20">
      <c r="A20" s="120" t="s">
        <v>721</v>
      </c>
      <c r="B20" s="120" t="n">
        <v>1</v>
      </c>
      <c r="C20" s="120" t="n">
        <v>0</v>
      </c>
      <c r="D20" s="120" t="n">
        <v>3</v>
      </c>
      <c r="E20" s="120" t="n">
        <v>1</v>
      </c>
      <c r="F20" s="120" t="n">
        <v>1</v>
      </c>
    </row>
    <row r="21">
      <c r="A21" s="121" t="s">
        <v>32</v>
      </c>
      <c r="B21" s="121" t="n">
        <v>3362</v>
      </c>
      <c r="C21" s="121" t="n">
        <v>3474</v>
      </c>
      <c r="D21" s="121" t="n">
        <v>3911</v>
      </c>
      <c r="E21" s="121" t="n">
        <v>24720</v>
      </c>
      <c r="F21" s="121" t="n">
        <v>43757</v>
      </c>
    </row>
    <row r="22">
      <c r="A22" s="28" t="s">
        <v>1215</v>
      </c>
      <c r="B22" s="28"/>
      <c r="C22" s="28"/>
      <c r="D22" s="28"/>
      <c r="E22" s="28"/>
      <c r="F22" s="28"/>
    </row>
    <row r="23">
      <c r="A23" s="28" t="s">
        <v>1138</v>
      </c>
      <c r="B23" s="28"/>
      <c r="C23" s="28"/>
      <c r="D23" s="28"/>
      <c r="E23" s="28"/>
      <c r="F23" s="28"/>
    </row>
    <row r="24">
      <c r="A24" s="28" t="s">
        <v>60</v>
      </c>
      <c r="B24" s="28"/>
      <c r="C24" s="28"/>
      <c r="D24" s="28"/>
      <c r="E24" s="28"/>
      <c r="F24" s="28"/>
    </row>
  </sheetData>
  <sheetProtection sheet="1"/>
  <mergeCells count="4">
    <mergeCell ref="B1:E1"/>
    <mergeCell ref="A22:F22"/>
    <mergeCell ref="A23:F23"/>
    <mergeCell ref="A24:F24"/>
  </mergeCells>
  <hyperlinks>
    <hyperlink ref="A7" r:id="rId1h"/>
  </hyperlinks>
  <pageMargins left="0.7" right="0.7" top="0.75" bottom="0.75" header="0.3" footer="0.3"/>
  <pageSetup paperSize="9" orientation="portrait"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1222</v>
      </c>
    </row>
    <row r="6" ht="15.95" customHeight="1">
      <c r="A6" s="16" t="s">
        <v>27</v>
      </c>
    </row>
    <row r="7" ht="15" customHeight="1">
      <c r="A7" s="9" t="s">
        <v>25</v>
      </c>
    </row>
    <row r="9">
      <c r="A9" s="23"/>
      <c r="B9" s="23"/>
      <c r="C9" s="23"/>
      <c r="D9" s="23"/>
      <c r="E9" s="23"/>
      <c r="F9" s="23"/>
      <c r="G9" s="23"/>
    </row>
    <row r="10">
      <c r="A10" s="122" t="s">
        <v>96</v>
      </c>
      <c r="B10" s="122" t="s">
        <v>97</v>
      </c>
      <c r="C10" s="26" t="s">
        <v>33</v>
      </c>
      <c r="D10" s="26" t="s">
        <v>34</v>
      </c>
      <c r="E10" s="26" t="s">
        <v>45</v>
      </c>
      <c r="F10" s="26" t="s">
        <v>98</v>
      </c>
      <c r="G10" s="26" t="s">
        <v>99</v>
      </c>
    </row>
    <row r="11">
      <c r="A11" s="122" t="s">
        <v>100</v>
      </c>
      <c r="B11" s="122" t="s">
        <v>862</v>
      </c>
      <c r="C11" s="122" t="n">
        <v>103</v>
      </c>
      <c r="D11" s="122" t="n">
        <v>129</v>
      </c>
      <c r="E11" s="122" t="n">
        <v>84</v>
      </c>
      <c r="F11" s="122" t="n">
        <v>651</v>
      </c>
      <c r="G11" s="122" t="n">
        <v>1066</v>
      </c>
    </row>
    <row r="12">
      <c r="A12" s="122" t="s">
        <v>104</v>
      </c>
      <c r="B12" s="122" t="s">
        <v>863</v>
      </c>
      <c r="C12" s="122" t="n">
        <v>58</v>
      </c>
      <c r="D12" s="122" t="n">
        <v>60</v>
      </c>
      <c r="E12" s="122" t="n">
        <v>57</v>
      </c>
      <c r="F12" s="122" t="n">
        <v>344</v>
      </c>
      <c r="G12" s="122" t="n">
        <v>569</v>
      </c>
    </row>
    <row r="13">
      <c r="A13" s="122" t="s">
        <v>106</v>
      </c>
      <c r="B13" s="122" t="s">
        <v>864</v>
      </c>
      <c r="C13" s="122" t="n">
        <v>30</v>
      </c>
      <c r="D13" s="122" t="n">
        <v>35</v>
      </c>
      <c r="E13" s="122" t="n">
        <v>20</v>
      </c>
      <c r="F13" s="122" t="n">
        <v>240</v>
      </c>
      <c r="G13" s="122" t="n">
        <v>444</v>
      </c>
    </row>
    <row r="14">
      <c r="A14" s="122" t="s">
        <v>108</v>
      </c>
      <c r="B14" s="122" t="s">
        <v>1188</v>
      </c>
      <c r="C14" s="122" t="n">
        <v>16</v>
      </c>
      <c r="D14" s="122" t="n">
        <v>0</v>
      </c>
      <c r="E14" s="122" t="n">
        <v>0</v>
      </c>
      <c r="F14" s="122" t="n">
        <v>38</v>
      </c>
      <c r="G14" s="122" t="n">
        <v>39</v>
      </c>
    </row>
    <row r="15">
      <c r="A15" s="122" t="s">
        <v>110</v>
      </c>
      <c r="B15" s="122" t="s">
        <v>1223</v>
      </c>
      <c r="C15" s="122" t="n">
        <v>16</v>
      </c>
      <c r="D15" s="122" t="n">
        <v>14</v>
      </c>
      <c r="E15" s="122" t="n">
        <v>10</v>
      </c>
      <c r="F15" s="122" t="n">
        <v>89</v>
      </c>
      <c r="G15" s="122" t="n">
        <v>132</v>
      </c>
    </row>
    <row r="16">
      <c r="A16" s="122" t="s">
        <v>112</v>
      </c>
      <c r="B16" s="122" t="s">
        <v>865</v>
      </c>
      <c r="C16" s="122" t="n">
        <v>10</v>
      </c>
      <c r="D16" s="122" t="n">
        <v>9</v>
      </c>
      <c r="E16" s="122" t="n">
        <v>17</v>
      </c>
      <c r="F16" s="122" t="n">
        <v>88</v>
      </c>
      <c r="G16" s="122" t="n">
        <v>160</v>
      </c>
    </row>
    <row r="17">
      <c r="A17" s="122" t="s">
        <v>114</v>
      </c>
      <c r="B17" s="122" t="s">
        <v>1224</v>
      </c>
      <c r="C17" s="122" t="n">
        <v>9</v>
      </c>
      <c r="D17" s="122" t="n">
        <v>9</v>
      </c>
      <c r="E17" s="122" t="n">
        <v>9</v>
      </c>
      <c r="F17" s="122" t="n">
        <v>70</v>
      </c>
      <c r="G17" s="122" t="n">
        <v>124</v>
      </c>
    </row>
    <row r="18">
      <c r="A18" s="122" t="s">
        <v>116</v>
      </c>
      <c r="B18" s="122" t="s">
        <v>1225</v>
      </c>
      <c r="C18" s="122" t="n">
        <v>8</v>
      </c>
      <c r="D18" s="122" t="n">
        <v>3</v>
      </c>
      <c r="E18" s="122" t="n">
        <v>5</v>
      </c>
      <c r="F18" s="122" t="n">
        <v>45</v>
      </c>
      <c r="G18" s="122" t="n">
        <v>76</v>
      </c>
    </row>
    <row r="19">
      <c r="A19" s="122" t="s">
        <v>118</v>
      </c>
      <c r="B19" s="122" t="s">
        <v>1226</v>
      </c>
      <c r="C19" s="122" t="n">
        <v>7</v>
      </c>
      <c r="D19" s="122" t="n">
        <v>6</v>
      </c>
      <c r="E19" s="122" t="n">
        <v>6</v>
      </c>
      <c r="F19" s="122" t="n">
        <v>42</v>
      </c>
      <c r="G19" s="122" t="n">
        <v>70</v>
      </c>
    </row>
    <row r="20">
      <c r="A20" s="122" t="s">
        <v>120</v>
      </c>
      <c r="B20" s="122" t="s">
        <v>1227</v>
      </c>
      <c r="C20" s="122" t="n">
        <v>7</v>
      </c>
      <c r="D20" s="122" t="n">
        <v>0</v>
      </c>
      <c r="E20" s="122" t="n">
        <v>0</v>
      </c>
      <c r="F20" s="122" t="n">
        <v>18</v>
      </c>
      <c r="G20" s="122" t="n">
        <v>18</v>
      </c>
    </row>
    <row r="21">
      <c r="A21" s="122" t="s">
        <v>122</v>
      </c>
      <c r="B21" s="122" t="s">
        <v>1228</v>
      </c>
      <c r="C21" s="122" t="n">
        <v>6</v>
      </c>
      <c r="D21" s="122" t="n">
        <v>4</v>
      </c>
      <c r="E21" s="122" t="n">
        <v>3</v>
      </c>
      <c r="F21" s="122" t="n">
        <v>32</v>
      </c>
      <c r="G21" s="122" t="n">
        <v>46</v>
      </c>
    </row>
    <row r="22">
      <c r="A22" s="122" t="s">
        <v>124</v>
      </c>
      <c r="B22" s="122" t="s">
        <v>1229</v>
      </c>
      <c r="C22" s="122" t="n">
        <v>6</v>
      </c>
      <c r="D22" s="122" t="n">
        <v>4</v>
      </c>
      <c r="E22" s="122" t="n">
        <v>5</v>
      </c>
      <c r="F22" s="122" t="n">
        <v>23</v>
      </c>
      <c r="G22" s="122" t="n">
        <v>45</v>
      </c>
    </row>
    <row r="23">
      <c r="A23" s="122" t="s">
        <v>126</v>
      </c>
      <c r="B23" s="122" t="s">
        <v>1230</v>
      </c>
      <c r="C23" s="122" t="n">
        <v>4</v>
      </c>
      <c r="D23" s="122" t="n">
        <v>7</v>
      </c>
      <c r="E23" s="122" t="n">
        <v>0</v>
      </c>
      <c r="F23" s="122" t="n">
        <v>19</v>
      </c>
      <c r="G23" s="122" t="n">
        <v>32</v>
      </c>
    </row>
    <row r="24">
      <c r="A24" s="122" t="s">
        <v>127</v>
      </c>
      <c r="B24" s="122" t="s">
        <v>1231</v>
      </c>
      <c r="C24" s="122" t="n">
        <v>4</v>
      </c>
      <c r="D24" s="122" t="n">
        <v>1</v>
      </c>
      <c r="E24" s="122" t="n">
        <v>0</v>
      </c>
      <c r="F24" s="122" t="n">
        <v>12</v>
      </c>
      <c r="G24" s="122" t="n">
        <v>13</v>
      </c>
    </row>
    <row r="25">
      <c r="A25" s="122" t="s">
        <v>129</v>
      </c>
      <c r="B25" s="122" t="s">
        <v>1232</v>
      </c>
      <c r="C25" s="122" t="n">
        <v>4</v>
      </c>
      <c r="D25" s="122" t="n">
        <v>11</v>
      </c>
      <c r="E25" s="122" t="n">
        <v>8</v>
      </c>
      <c r="F25" s="122" t="n">
        <v>51</v>
      </c>
      <c r="G25" s="122" t="n">
        <v>85</v>
      </c>
    </row>
    <row r="26">
      <c r="A26" s="122" t="s">
        <v>131</v>
      </c>
      <c r="B26" s="122" t="s">
        <v>1233</v>
      </c>
      <c r="C26" s="122" t="n">
        <v>3</v>
      </c>
      <c r="D26" s="122" t="n">
        <v>2</v>
      </c>
      <c r="E26" s="122" t="n">
        <v>0</v>
      </c>
      <c r="F26" s="122" t="n">
        <v>14</v>
      </c>
      <c r="G26" s="122" t="n">
        <v>22</v>
      </c>
    </row>
    <row r="27">
      <c r="A27" s="122" t="s">
        <v>133</v>
      </c>
      <c r="B27" s="122" t="s">
        <v>1234</v>
      </c>
      <c r="C27" s="122" t="n">
        <v>1</v>
      </c>
      <c r="D27" s="122" t="n">
        <v>1</v>
      </c>
      <c r="E27" s="122" t="n">
        <v>0</v>
      </c>
      <c r="F27" s="122" t="n">
        <v>2</v>
      </c>
      <c r="G27" s="122" t="n">
        <v>2</v>
      </c>
    </row>
    <row r="28">
      <c r="A28" s="122" t="s">
        <v>135</v>
      </c>
      <c r="B28" s="122" t="s">
        <v>1235</v>
      </c>
      <c r="C28" s="122" t="n">
        <v>1</v>
      </c>
      <c r="D28" s="122" t="n">
        <v>0</v>
      </c>
      <c r="E28" s="122" t="n">
        <v>0</v>
      </c>
      <c r="F28" s="122" t="n">
        <v>1</v>
      </c>
      <c r="G28" s="122" t="n">
        <v>1</v>
      </c>
    </row>
    <row r="29">
      <c r="A29" s="122" t="s">
        <v>137</v>
      </c>
      <c r="B29" s="122" t="s">
        <v>1236</v>
      </c>
      <c r="C29" s="122" t="n">
        <v>1</v>
      </c>
      <c r="D29" s="122" t="n">
        <v>1</v>
      </c>
      <c r="E29" s="122" t="n">
        <v>1</v>
      </c>
      <c r="F29" s="122" t="n">
        <v>15</v>
      </c>
      <c r="G29" s="122" t="n">
        <v>26</v>
      </c>
    </row>
    <row r="30">
      <c r="A30" s="122" t="s">
        <v>139</v>
      </c>
      <c r="B30" s="122" t="s">
        <v>221</v>
      </c>
      <c r="C30" s="122" t="n">
        <v>72</v>
      </c>
      <c r="D30" s="122" t="n">
        <v>102</v>
      </c>
      <c r="E30" s="122" t="n">
        <v>44</v>
      </c>
      <c r="F30" s="122" t="n">
        <v>596</v>
      </c>
      <c r="G30" s="122" t="n">
        <v>840</v>
      </c>
    </row>
    <row r="31">
      <c r="A31" s="123" t="s">
        <v>32</v>
      </c>
      <c r="B31" s="123" t="s">
        <v>222</v>
      </c>
      <c r="C31" s="123" t="n">
        <v>366</v>
      </c>
      <c r="D31" s="123" t="n">
        <v>398</v>
      </c>
      <c r="E31" s="123" t="n">
        <v>269</v>
      </c>
      <c r="F31" s="123" t="n">
        <v>2390</v>
      </c>
      <c r="G31" s="123" t="n">
        <v>3810</v>
      </c>
    </row>
    <row r="32">
      <c r="A32" s="28" t="s">
        <v>1215</v>
      </c>
      <c r="B32" s="28"/>
      <c r="C32" s="28"/>
      <c r="D32" s="28"/>
      <c r="E32" s="28"/>
      <c r="F32" s="28"/>
      <c r="G32" s="28"/>
    </row>
    <row r="33">
      <c r="A33" s="28" t="s">
        <v>1138</v>
      </c>
      <c r="B33" s="28"/>
      <c r="C33" s="28"/>
      <c r="D33" s="28"/>
      <c r="E33" s="28"/>
      <c r="F33" s="28"/>
      <c r="G33" s="28"/>
    </row>
    <row r="34">
      <c r="A34" s="28" t="s">
        <v>60</v>
      </c>
      <c r="B34" s="28"/>
      <c r="C34" s="28"/>
      <c r="D34" s="28"/>
      <c r="E34" s="28"/>
      <c r="F34" s="28"/>
      <c r="G34" s="28"/>
    </row>
  </sheetData>
  <sheetProtection sheet="1"/>
  <mergeCells count="4">
    <mergeCell ref="B1:E1"/>
    <mergeCell ref="A32:G32"/>
    <mergeCell ref="A33:G33"/>
    <mergeCell ref="A34:G34"/>
  </mergeCells>
  <hyperlinks>
    <hyperlink ref="A7" r:id="rId1h"/>
  </hyperlinks>
  <pageMargins left="0.7" right="0.7" top="0.75" bottom="0.75" header="0.3" footer="0.3"/>
  <pageSetup paperSize="9" orientation="portrait"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1238</v>
      </c>
    </row>
    <row r="6" ht="15.95" customHeight="1">
      <c r="A6" s="16" t="s">
        <v>27</v>
      </c>
    </row>
    <row r="7" ht="15" customHeight="1">
      <c r="A7" s="9" t="s">
        <v>25</v>
      </c>
    </row>
    <row r="8">
      <c r="A8" s="23"/>
      <c r="B8" s="23"/>
      <c r="C8" s="23"/>
      <c r="D8" s="23"/>
      <c r="E8" s="23"/>
      <c r="F8" s="23"/>
      <c r="G8" s="23"/>
    </row>
    <row r="9">
      <c r="B9" s="22" t="s">
        <v>1239</v>
      </c>
      <c r="C9" s="22"/>
      <c r="D9" s="22"/>
      <c r="E9" s="22"/>
      <c r="F9" s="22"/>
    </row>
    <row r="10">
      <c r="A10" s="124" t="s">
        <v>29</v>
      </c>
      <c r="B10" s="26" t="s">
        <v>81</v>
      </c>
      <c r="C10" s="26" t="s">
        <v>1240</v>
      </c>
      <c r="D10" s="26" t="s">
        <v>86</v>
      </c>
      <c r="E10" s="26" t="s">
        <v>1241</v>
      </c>
      <c r="F10" s="26" t="s">
        <v>1242</v>
      </c>
      <c r="G10" s="26" t="s">
        <v>32</v>
      </c>
    </row>
    <row r="11">
      <c r="A11" s="124" t="s">
        <v>33</v>
      </c>
      <c r="B11" s="124" t="n">
        <v>28</v>
      </c>
      <c r="C11" s="124" t="n">
        <v>3</v>
      </c>
      <c r="D11" s="124" t="n">
        <v>1</v>
      </c>
      <c r="E11" s="124" t="n">
        <v>0</v>
      </c>
      <c r="F11" s="124" t="n">
        <v>1</v>
      </c>
      <c r="G11" s="124" t="n">
        <v>33</v>
      </c>
    </row>
    <row r="12">
      <c r="A12" s="124" t="s">
        <v>34</v>
      </c>
      <c r="B12" s="124" t="n">
        <v>16</v>
      </c>
      <c r="C12" s="124" t="n">
        <v>4</v>
      </c>
      <c r="D12" s="124" t="n">
        <v>0</v>
      </c>
      <c r="E12" s="124" t="n">
        <v>0</v>
      </c>
      <c r="F12" s="124" t="n">
        <v>1</v>
      </c>
      <c r="G12" s="124" t="n">
        <v>21</v>
      </c>
    </row>
    <row r="13">
      <c r="A13" s="124" t="s">
        <v>35</v>
      </c>
      <c r="B13" s="124" t="n">
        <v>4</v>
      </c>
      <c r="C13" s="124" t="n">
        <v>3</v>
      </c>
      <c r="D13" s="124" t="n">
        <v>3</v>
      </c>
      <c r="E13" s="124" t="n">
        <v>0</v>
      </c>
      <c r="F13" s="124" t="n">
        <v>0</v>
      </c>
      <c r="G13" s="124" t="n">
        <v>10</v>
      </c>
    </row>
    <row r="14">
      <c r="A14" s="124" t="s">
        <v>36</v>
      </c>
      <c r="B14" s="124" t="n">
        <v>15</v>
      </c>
      <c r="C14" s="124" t="n">
        <v>0</v>
      </c>
      <c r="D14" s="124" t="n">
        <v>2</v>
      </c>
      <c r="E14" s="124" t="n">
        <v>0</v>
      </c>
      <c r="F14" s="124" t="n">
        <v>0</v>
      </c>
      <c r="G14" s="124" t="n">
        <v>17</v>
      </c>
    </row>
    <row r="15">
      <c r="A15" s="124" t="s">
        <v>37</v>
      </c>
      <c r="B15" s="124" t="n">
        <v>21</v>
      </c>
      <c r="C15" s="124" t="n">
        <v>6</v>
      </c>
      <c r="D15" s="124" t="n">
        <v>2</v>
      </c>
      <c r="E15" s="124" t="n">
        <v>0</v>
      </c>
      <c r="F15" s="124" t="n">
        <v>0</v>
      </c>
      <c r="G15" s="124" t="n">
        <v>29</v>
      </c>
    </row>
    <row r="16">
      <c r="A16" s="124" t="s">
        <v>38</v>
      </c>
      <c r="B16" s="124" t="n">
        <v>10</v>
      </c>
      <c r="C16" s="124" t="n">
        <v>1</v>
      </c>
      <c r="D16" s="124" t="n">
        <v>2</v>
      </c>
      <c r="E16" s="124" t="n">
        <v>0</v>
      </c>
      <c r="F16" s="124" t="n">
        <v>0</v>
      </c>
      <c r="G16" s="124" t="n">
        <v>13</v>
      </c>
    </row>
    <row r="17">
      <c r="A17" s="124" t="s">
        <v>39</v>
      </c>
      <c r="B17" s="124" t="n">
        <v>10</v>
      </c>
      <c r="C17" s="124" t="n">
        <v>1</v>
      </c>
      <c r="D17" s="124" t="n">
        <v>2</v>
      </c>
      <c r="E17" s="124" t="n">
        <v>0</v>
      </c>
      <c r="F17" s="124" t="n">
        <v>0</v>
      </c>
      <c r="G17" s="124" t="n">
        <v>13</v>
      </c>
    </row>
    <row r="18">
      <c r="A18" s="124" t="s">
        <v>40</v>
      </c>
      <c r="B18" s="124" t="n">
        <v>14</v>
      </c>
      <c r="C18" s="124" t="n">
        <v>3</v>
      </c>
      <c r="D18" s="124" t="n">
        <v>6</v>
      </c>
      <c r="E18" s="124" t="n">
        <v>1</v>
      </c>
      <c r="F18" s="124" t="n">
        <v>1</v>
      </c>
      <c r="G18" s="124" t="n">
        <v>25</v>
      </c>
    </row>
    <row r="19">
      <c r="A19" s="124" t="s">
        <v>41</v>
      </c>
      <c r="B19" s="124" t="n">
        <v>10</v>
      </c>
      <c r="C19" s="124" t="n">
        <v>5</v>
      </c>
      <c r="D19" s="124" t="n">
        <v>3</v>
      </c>
      <c r="E19" s="124" t="n">
        <v>0</v>
      </c>
      <c r="F19" s="124" t="n">
        <v>2</v>
      </c>
      <c r="G19" s="124" t="n">
        <v>20</v>
      </c>
    </row>
    <row r="20">
      <c r="A20" s="124" t="s">
        <v>42</v>
      </c>
      <c r="B20" s="124" t="n">
        <v>12</v>
      </c>
      <c r="C20" s="124" t="n">
        <v>6</v>
      </c>
      <c r="D20" s="124" t="n">
        <v>2</v>
      </c>
      <c r="E20" s="124" t="n">
        <v>1</v>
      </c>
      <c r="F20" s="124" t="n">
        <v>0</v>
      </c>
      <c r="G20" s="124" t="n">
        <v>21</v>
      </c>
    </row>
    <row r="21">
      <c r="A21" s="124" t="s">
        <v>43</v>
      </c>
      <c r="B21" s="124" t="n">
        <v>17</v>
      </c>
      <c r="C21" s="124" t="n">
        <v>1</v>
      </c>
      <c r="D21" s="124" t="n">
        <v>3</v>
      </c>
      <c r="E21" s="124" t="n">
        <v>0</v>
      </c>
      <c r="F21" s="124" t="n">
        <v>1</v>
      </c>
      <c r="G21" s="124" t="n">
        <v>22</v>
      </c>
    </row>
    <row r="22">
      <c r="A22" s="124" t="s">
        <v>44</v>
      </c>
      <c r="B22" s="124" t="n">
        <v>13</v>
      </c>
      <c r="C22" s="124" t="n">
        <v>0</v>
      </c>
      <c r="D22" s="124" t="n">
        <v>3</v>
      </c>
      <c r="E22" s="124" t="n">
        <v>0</v>
      </c>
      <c r="F22" s="124" t="n">
        <v>2</v>
      </c>
      <c r="G22" s="124" t="n">
        <v>18</v>
      </c>
    </row>
    <row r="23">
      <c r="A23" s="124" t="s">
        <v>45</v>
      </c>
      <c r="B23" s="124" t="n">
        <v>14</v>
      </c>
      <c r="C23" s="124" t="n">
        <v>2</v>
      </c>
      <c r="D23" s="124" t="n">
        <v>1</v>
      </c>
      <c r="E23" s="124" t="n">
        <v>2</v>
      </c>
      <c r="F23" s="124" t="n">
        <v>0</v>
      </c>
      <c r="G23" s="124" t="n">
        <v>19</v>
      </c>
    </row>
    <row r="24">
      <c r="A24" s="124" t="s">
        <v>46</v>
      </c>
      <c r="B24" s="124" t="n">
        <v>8</v>
      </c>
      <c r="C24" s="124" t="n">
        <v>5</v>
      </c>
      <c r="D24" s="124" t="n">
        <v>2</v>
      </c>
      <c r="E24" s="124" t="n">
        <v>0</v>
      </c>
      <c r="F24" s="124" t="n">
        <v>0</v>
      </c>
      <c r="G24" s="124" t="n">
        <v>15</v>
      </c>
    </row>
    <row r="25">
      <c r="A25" s="124" t="s">
        <v>47</v>
      </c>
      <c r="B25" s="124" t="n">
        <v>5</v>
      </c>
      <c r="C25" s="124" t="n">
        <v>2</v>
      </c>
      <c r="D25" s="124" t="n">
        <v>0</v>
      </c>
      <c r="E25" s="124" t="n">
        <v>0</v>
      </c>
      <c r="F25" s="124" t="n">
        <v>0</v>
      </c>
      <c r="G25" s="124" t="n">
        <v>7</v>
      </c>
    </row>
    <row r="26">
      <c r="A26" s="124" t="s">
        <v>48</v>
      </c>
      <c r="B26" s="124" t="n">
        <v>15</v>
      </c>
      <c r="C26" s="124" t="n">
        <v>3</v>
      </c>
      <c r="D26" s="124" t="n">
        <v>3</v>
      </c>
      <c r="E26" s="124" t="n">
        <v>1</v>
      </c>
      <c r="F26" s="124" t="n">
        <v>0</v>
      </c>
      <c r="G26" s="124" t="n">
        <v>22</v>
      </c>
    </row>
    <row r="27">
      <c r="A27" s="124" t="s">
        <v>49</v>
      </c>
      <c r="B27" s="124" t="n">
        <v>17</v>
      </c>
      <c r="C27" s="124" t="n">
        <v>2</v>
      </c>
      <c r="D27" s="124" t="n">
        <v>3</v>
      </c>
      <c r="E27" s="124" t="n">
        <v>0</v>
      </c>
      <c r="F27" s="124" t="n">
        <v>1</v>
      </c>
      <c r="G27" s="124" t="n">
        <v>23</v>
      </c>
    </row>
    <row r="28">
      <c r="A28" s="124" t="s">
        <v>50</v>
      </c>
      <c r="B28" s="124" t="n">
        <v>14</v>
      </c>
      <c r="C28" s="124" t="n">
        <v>6</v>
      </c>
      <c r="D28" s="124" t="n">
        <v>10</v>
      </c>
      <c r="E28" s="124" t="n">
        <v>0</v>
      </c>
      <c r="F28" s="124" t="n">
        <v>2</v>
      </c>
      <c r="G28" s="124" t="n">
        <v>32</v>
      </c>
    </row>
    <row r="29">
      <c r="A29" s="124" t="s">
        <v>51</v>
      </c>
      <c r="B29" s="124" t="n">
        <v>10</v>
      </c>
      <c r="C29" s="124" t="n">
        <v>2</v>
      </c>
      <c r="D29" s="124" t="n">
        <v>1</v>
      </c>
      <c r="E29" s="124" t="n">
        <v>0</v>
      </c>
      <c r="F29" s="124" t="n">
        <v>1</v>
      </c>
      <c r="G29" s="124" t="n">
        <v>14</v>
      </c>
    </row>
    <row r="30">
      <c r="A30" s="124" t="s">
        <v>52</v>
      </c>
      <c r="B30" s="124" t="n">
        <v>20</v>
      </c>
      <c r="C30" s="124" t="n">
        <v>3</v>
      </c>
      <c r="D30" s="124" t="n">
        <v>2</v>
      </c>
      <c r="E30" s="124" t="n">
        <v>0</v>
      </c>
      <c r="F30" s="124" t="n">
        <v>1</v>
      </c>
      <c r="G30" s="124" t="n">
        <v>26</v>
      </c>
    </row>
    <row r="31">
      <c r="A31" s="124" t="s">
        <v>53</v>
      </c>
      <c r="B31" s="124" t="n">
        <v>19</v>
      </c>
      <c r="C31" s="124" t="n">
        <v>3</v>
      </c>
      <c r="D31" s="124" t="n">
        <v>8</v>
      </c>
      <c r="E31" s="124" t="n">
        <v>0</v>
      </c>
      <c r="F31" s="124" t="n">
        <v>1</v>
      </c>
      <c r="G31" s="124" t="n">
        <v>31</v>
      </c>
    </row>
    <row r="32">
      <c r="A32" s="124" t="s">
        <v>54</v>
      </c>
      <c r="B32" s="124" t="n">
        <v>41</v>
      </c>
      <c r="C32" s="124" t="n">
        <v>2</v>
      </c>
      <c r="D32" s="124" t="n">
        <v>3</v>
      </c>
      <c r="E32" s="124" t="n">
        <v>0</v>
      </c>
      <c r="F32" s="124" t="n">
        <v>1</v>
      </c>
      <c r="G32" s="124" t="n">
        <v>47</v>
      </c>
    </row>
    <row r="33">
      <c r="A33" s="124" t="s">
        <v>55</v>
      </c>
      <c r="B33" s="124" t="n">
        <v>10</v>
      </c>
      <c r="C33" s="124" t="n">
        <v>0</v>
      </c>
      <c r="D33" s="124" t="n">
        <v>3</v>
      </c>
      <c r="E33" s="124" t="n">
        <v>1</v>
      </c>
      <c r="F33" s="124" t="n">
        <v>0</v>
      </c>
      <c r="G33" s="124" t="n">
        <v>14</v>
      </c>
    </row>
    <row r="34">
      <c r="A34" s="124" t="s">
        <v>56</v>
      </c>
      <c r="B34" s="124" t="n">
        <v>19</v>
      </c>
      <c r="C34" s="124" t="n">
        <v>1</v>
      </c>
      <c r="D34" s="124" t="n">
        <v>2</v>
      </c>
      <c r="E34" s="124" t="n">
        <v>0</v>
      </c>
      <c r="F34" s="124" t="n">
        <v>0</v>
      </c>
      <c r="G34" s="124" t="n">
        <v>22</v>
      </c>
    </row>
    <row r="35">
      <c r="A35" s="125" t="s">
        <v>57</v>
      </c>
      <c r="B35" s="125" t="n">
        <v>16</v>
      </c>
      <c r="C35" s="125" t="n">
        <v>3</v>
      </c>
      <c r="D35" s="125" t="n">
        <v>3</v>
      </c>
      <c r="E35" s="125" t="n">
        <v>0</v>
      </c>
      <c r="F35" s="125" t="n">
        <v>3</v>
      </c>
      <c r="G35" s="125" t="n">
        <v>25</v>
      </c>
    </row>
    <row r="36">
      <c r="A36" s="28" t="s">
        <v>1243</v>
      </c>
      <c r="B36" s="28"/>
      <c r="C36" s="28"/>
      <c r="D36" s="28"/>
      <c r="E36" s="28"/>
      <c r="F36" s="28"/>
      <c r="G36" s="28"/>
    </row>
    <row r="37">
      <c r="A37" s="124"/>
      <c r="B37" s="124"/>
      <c r="C37" s="124"/>
      <c r="D37" s="124"/>
      <c r="E37" s="124"/>
      <c r="F37" s="124"/>
      <c r="G37" s="124"/>
    </row>
  </sheetData>
  <sheetProtection sheet="1"/>
  <mergeCells count="3">
    <mergeCell ref="B1:E1"/>
    <mergeCell ref="B9:F9"/>
    <mergeCell ref="A36:G36"/>
  </mergeCells>
  <hyperlinks>
    <hyperlink ref="A7" r:id="rId1h"/>
  </hyperlinks>
  <pageMargins left="0.7" right="0.7" top="0.75" bottom="0.75" header="0.3" footer="0.3"/>
  <pageSetup paperSize="9" orientation="portrait"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0" topLeftCell="A11" activePane="bottomLeft" state="frozen"/>
      <selection pane="bottomLeft" activeCell="I4" sqref="I4"/>
    </sheetView>
  </sheetViews>
  <sheetFormatPr defaultRowHeight="15.0" baseColWidth="10"/>
  <cols>
    <col min="1" max="1" width="16.83203125" hidden="0" customWidth="1"/>
    <col min="2" max="2" width="13.21" hidden="0" customWidth="1"/>
    <col min="3" max="3" width="13.71" hidden="0" customWidth="1"/>
    <col min="4" max="4" width="13.21" hidden="0" customWidth="1"/>
    <col min="5" max="5" width="13.21" hidden="0" customWidth="1"/>
    <col min="6" max="6" width="13.21" hidden="0" customWidth="1"/>
    <col min="7" max="7" width="13.21" hidden="0" customWidth="1"/>
    <col min="8" max="8" width="13.21" hidden="0" customWidth="1"/>
    <col min="9" max="9" width="13.21" hidden="0" customWidth="1"/>
    <col min="10" max="10" width="13.21" hidden="0" customWidth="1"/>
    <col min="11" max="11" width="13.21" hidden="0" customWidth="1"/>
    <col min="12" max="12" width="13.21" hidden="0" customWidth="1"/>
    <col min="13" max="13" width="13.21" hidden="0" customWidth="1"/>
    <col min="14" max="14" width="13.21" hidden="0" customWidth="1"/>
    <col min="15" max="15" width="13.21" hidden="0" customWidth="1"/>
    <col min="16" max="16" width="13.21" hidden="0" customWidth="1"/>
    <col min="17" max="17" width="13.21" hidden="0" customWidth="1"/>
    <col min="18" max="18" width="13.21" hidden="0" customWidth="1"/>
    <col min="19" max="19" width="13.21" hidden="0" customWidth="1"/>
    <col min="20" max="20" width="13.21" hidden="0" customWidth="1"/>
    <col min="21" max="21" width="13.21" hidden="0" customWidth="1"/>
    <col min="22" max="22" width="13.21" hidden="0" customWidth="1"/>
    <col min="23" max="23" width="13.21" hidden="0" customWidth="1"/>
    <col min="24" max="24" width="13.21" hidden="0" customWidth="1"/>
    <col min="25" max="25" width="13.21" hidden="0" customWidth="1"/>
  </cols>
  <sheetData>
    <row r="1" ht="71.25" customHeight="1">
      <c r="A1" s="20"/>
      <c r="B1" s="15"/>
      <c r="C1" s="15"/>
      <c r="D1" s="15"/>
      <c r="E1" s="15"/>
      <c r="F1" s="15"/>
      <c r="G1" s="15"/>
      <c r="H1" s="15"/>
      <c r="I1" s="15"/>
      <c r="J1" s="15"/>
      <c r="K1" s="15"/>
      <c r="L1" s="15"/>
      <c r="M1" s="19"/>
      <c r="N1" s="19"/>
      <c r="O1" s="19"/>
      <c r="P1" s="19"/>
    </row>
    <row r="2" ht="18" customHeight="1">
      <c r="A2" s="20"/>
      <c r="B2" s="14"/>
      <c r="C2" s="14"/>
      <c r="D2" s="15"/>
      <c r="E2" s="15"/>
      <c r="F2" s="15"/>
      <c r="G2" s="15"/>
      <c r="H2" s="15"/>
      <c r="I2" s="15"/>
      <c r="J2" s="15"/>
      <c r="K2" s="15"/>
      <c r="L2" s="15"/>
      <c r="M2" s="19"/>
      <c r="N2" s="19"/>
      <c r="O2" s="19"/>
      <c r="P2" s="19"/>
    </row>
    <row r="3" ht="32.450000000000003" customHeight="1">
      <c r="A3" s="17" t="s">
        <v>3</v>
      </c>
      <c r="B3" s="17"/>
      <c r="C3" s="17"/>
      <c r="D3" s="15"/>
      <c r="E3" s="15"/>
      <c r="F3" s="15"/>
      <c r="G3" s="15"/>
      <c r="H3" s="15"/>
      <c r="I3" s="15"/>
      <c r="J3" s="15"/>
      <c r="K3" s="15"/>
      <c r="L3" s="15"/>
      <c r="M3" s="19"/>
      <c r="N3" s="19"/>
      <c r="O3" s="19"/>
      <c r="P3" s="19"/>
    </row>
    <row r="4" ht="9" customHeight="1"/>
    <row r="5" ht="15.95" customHeight="1">
      <c r="A5" s="18" t="s">
        <v>1245</v>
      </c>
    </row>
    <row r="6" ht="15.95" customHeight="1">
      <c r="A6" s="16" t="s">
        <v>27</v>
      </c>
    </row>
    <row r="7" ht="15" customHeight="1">
      <c r="A7" s="9" t="s">
        <v>25</v>
      </c>
    </row>
    <row r="8">
      <c r="A8" s="23"/>
      <c r="B8" s="23"/>
      <c r="C8" s="23"/>
      <c r="D8" s="23"/>
      <c r="E8" s="23"/>
      <c r="F8" s="23"/>
      <c r="G8" s="23"/>
    </row>
    <row r="9">
      <c r="B9" s="22" t="s">
        <v>1239</v>
      </c>
      <c r="C9" s="22"/>
      <c r="D9" s="22"/>
      <c r="E9" s="22"/>
      <c r="F9" s="22"/>
    </row>
    <row r="10">
      <c r="A10" s="126" t="s">
        <v>29</v>
      </c>
      <c r="B10" s="26" t="s">
        <v>81</v>
      </c>
      <c r="C10" s="26" t="s">
        <v>1240</v>
      </c>
      <c r="D10" s="26" t="s">
        <v>86</v>
      </c>
      <c r="E10" s="26" t="s">
        <v>1241</v>
      </c>
      <c r="F10" s="26" t="s">
        <v>1242</v>
      </c>
      <c r="G10" s="26" t="s">
        <v>32</v>
      </c>
    </row>
    <row r="11">
      <c r="A11" s="126" t="s">
        <v>33</v>
      </c>
      <c r="B11" s="126" t="n">
        <v>94060</v>
      </c>
      <c r="C11" s="126" t="n">
        <v>1346</v>
      </c>
      <c r="D11" s="126" t="n">
        <v>472</v>
      </c>
      <c r="E11" s="126" t="n">
        <v>0</v>
      </c>
      <c r="F11" s="126" t="n">
        <v>32</v>
      </c>
      <c r="G11" s="126" t="n">
        <v>95910</v>
      </c>
    </row>
    <row r="12">
      <c r="A12" s="126" t="s">
        <v>34</v>
      </c>
      <c r="B12" s="126" t="n">
        <v>36565</v>
      </c>
      <c r="C12" s="126" t="n">
        <v>1235</v>
      </c>
      <c r="D12" s="126" t="n">
        <v>0</v>
      </c>
      <c r="E12" s="126" t="n">
        <v>0</v>
      </c>
      <c r="F12" s="126" t="n">
        <v>178</v>
      </c>
      <c r="G12" s="126" t="n">
        <v>37978</v>
      </c>
    </row>
    <row r="13">
      <c r="A13" s="126" t="s">
        <v>35</v>
      </c>
      <c r="B13" s="126" t="n">
        <v>47028</v>
      </c>
      <c r="C13" s="126" t="n">
        <v>1050</v>
      </c>
      <c r="D13" s="126" t="n">
        <v>2662</v>
      </c>
      <c r="E13" s="126" t="n">
        <v>0</v>
      </c>
      <c r="F13" s="126" t="n">
        <v>0</v>
      </c>
      <c r="G13" s="126" t="n">
        <v>50740</v>
      </c>
    </row>
    <row r="14">
      <c r="A14" s="126" t="s">
        <v>36</v>
      </c>
      <c r="B14" s="126" t="n">
        <v>44849</v>
      </c>
      <c r="C14" s="126" t="n">
        <v>0</v>
      </c>
      <c r="D14" s="126" t="n">
        <v>1636</v>
      </c>
      <c r="E14" s="126" t="n">
        <v>0</v>
      </c>
      <c r="F14" s="126" t="n">
        <v>0</v>
      </c>
      <c r="G14" s="126" t="n">
        <v>46485</v>
      </c>
    </row>
    <row r="15">
      <c r="A15" s="126" t="s">
        <v>37</v>
      </c>
      <c r="B15" s="126" t="n">
        <v>89299</v>
      </c>
      <c r="C15" s="126" t="n">
        <v>2179</v>
      </c>
      <c r="D15" s="126" t="n">
        <v>7949</v>
      </c>
      <c r="E15" s="126" t="n">
        <v>0</v>
      </c>
      <c r="F15" s="126" t="n">
        <v>0</v>
      </c>
      <c r="G15" s="126" t="n">
        <v>99427</v>
      </c>
    </row>
    <row r="16">
      <c r="A16" s="126" t="s">
        <v>38</v>
      </c>
      <c r="B16" s="126" t="n">
        <v>36627</v>
      </c>
      <c r="C16" s="126" t="n">
        <v>34</v>
      </c>
      <c r="D16" s="126" t="n">
        <v>985</v>
      </c>
      <c r="E16" s="126" t="n">
        <v>0</v>
      </c>
      <c r="F16" s="126" t="n">
        <v>0</v>
      </c>
      <c r="G16" s="126" t="n">
        <v>37646</v>
      </c>
    </row>
    <row r="17">
      <c r="A17" s="126" t="s">
        <v>39</v>
      </c>
      <c r="B17" s="126" t="n">
        <v>4901</v>
      </c>
      <c r="C17" s="126" t="n">
        <v>372</v>
      </c>
      <c r="D17" s="126" t="n">
        <v>1060</v>
      </c>
      <c r="E17" s="126" t="n">
        <v>0</v>
      </c>
      <c r="F17" s="126" t="n">
        <v>0</v>
      </c>
      <c r="G17" s="126" t="n">
        <v>6333</v>
      </c>
    </row>
    <row r="18">
      <c r="A18" s="126" t="s">
        <v>40</v>
      </c>
      <c r="B18" s="126" t="n">
        <v>16368</v>
      </c>
      <c r="C18" s="126" t="n">
        <v>471</v>
      </c>
      <c r="D18" s="126" t="n">
        <v>2506</v>
      </c>
      <c r="E18" s="126" t="n">
        <v>689</v>
      </c>
      <c r="F18" s="126" t="n">
        <v>12</v>
      </c>
      <c r="G18" s="126" t="n">
        <v>20046</v>
      </c>
    </row>
    <row r="19">
      <c r="A19" s="126" t="s">
        <v>41</v>
      </c>
      <c r="B19" s="126" t="n">
        <v>16300</v>
      </c>
      <c r="C19" s="126" t="n">
        <v>244</v>
      </c>
      <c r="D19" s="126" t="n">
        <v>746</v>
      </c>
      <c r="E19" s="126" t="n">
        <v>0</v>
      </c>
      <c r="F19" s="126" t="n">
        <v>4345</v>
      </c>
      <c r="G19" s="126" t="n">
        <v>21635</v>
      </c>
    </row>
    <row r="20">
      <c r="A20" s="126" t="s">
        <v>42</v>
      </c>
      <c r="B20" s="126" t="n">
        <v>57546</v>
      </c>
      <c r="C20" s="126" t="n">
        <v>612</v>
      </c>
      <c r="D20" s="126" t="n">
        <v>689</v>
      </c>
      <c r="E20" s="126" t="n">
        <v>168</v>
      </c>
      <c r="F20" s="126" t="n">
        <v>0</v>
      </c>
      <c r="G20" s="126" t="n">
        <v>59015</v>
      </c>
    </row>
    <row r="21">
      <c r="A21" s="126" t="s">
        <v>43</v>
      </c>
      <c r="B21" s="126" t="n">
        <v>38146</v>
      </c>
      <c r="C21" s="126" t="n">
        <v>3</v>
      </c>
      <c r="D21" s="126" t="n">
        <v>4104</v>
      </c>
      <c r="E21" s="126" t="n">
        <v>0</v>
      </c>
      <c r="F21" s="126" t="n">
        <v>1</v>
      </c>
      <c r="G21" s="126" t="n">
        <v>42254</v>
      </c>
    </row>
    <row r="22">
      <c r="A22" s="126" t="s">
        <v>44</v>
      </c>
      <c r="B22" s="126" t="n">
        <v>19949</v>
      </c>
      <c r="C22" s="126" t="n">
        <v>0</v>
      </c>
      <c r="D22" s="126" t="n">
        <v>1524</v>
      </c>
      <c r="E22" s="126" t="n">
        <v>0</v>
      </c>
      <c r="F22" s="126" t="n">
        <v>930</v>
      </c>
      <c r="G22" s="126" t="n">
        <v>22403</v>
      </c>
    </row>
    <row r="23">
      <c r="A23" s="126" t="s">
        <v>45</v>
      </c>
      <c r="B23" s="126" t="n">
        <v>88399</v>
      </c>
      <c r="C23" s="126" t="n">
        <v>2228</v>
      </c>
      <c r="D23" s="126" t="n">
        <v>402</v>
      </c>
      <c r="E23" s="126" t="n">
        <v>555</v>
      </c>
      <c r="F23" s="126" t="n">
        <v>0</v>
      </c>
      <c r="G23" s="126" t="n">
        <v>91584</v>
      </c>
    </row>
    <row r="24">
      <c r="A24" s="126" t="s">
        <v>46</v>
      </c>
      <c r="B24" s="126" t="n">
        <v>37439</v>
      </c>
      <c r="C24" s="126" t="n">
        <v>618</v>
      </c>
      <c r="D24" s="126" t="n">
        <v>4947</v>
      </c>
      <c r="E24" s="126" t="n">
        <v>0</v>
      </c>
      <c r="F24" s="126" t="n">
        <v>0</v>
      </c>
      <c r="G24" s="126" t="n">
        <v>43004</v>
      </c>
    </row>
    <row r="25">
      <c r="A25" s="126" t="s">
        <v>47</v>
      </c>
      <c r="B25" s="126" t="n">
        <v>10350</v>
      </c>
      <c r="C25" s="126" t="n">
        <v>7462</v>
      </c>
      <c r="D25" s="126" t="n">
        <v>0</v>
      </c>
      <c r="E25" s="126" t="n">
        <v>0</v>
      </c>
      <c r="F25" s="126" t="n">
        <v>0</v>
      </c>
      <c r="G25" s="126" t="n">
        <v>17812</v>
      </c>
    </row>
    <row r="26">
      <c r="A26" s="126" t="s">
        <v>48</v>
      </c>
      <c r="B26" s="126" t="n">
        <v>38484</v>
      </c>
      <c r="C26" s="126" t="n">
        <v>10953</v>
      </c>
      <c r="D26" s="126" t="n">
        <v>1119</v>
      </c>
      <c r="E26" s="126" t="n">
        <v>130</v>
      </c>
      <c r="F26" s="126" t="n">
        <v>0</v>
      </c>
      <c r="G26" s="126" t="n">
        <v>50686</v>
      </c>
    </row>
    <row r="27">
      <c r="A27" s="126" t="s">
        <v>49</v>
      </c>
      <c r="B27" s="126" t="n">
        <v>14259</v>
      </c>
      <c r="C27" s="126" t="n">
        <v>2414</v>
      </c>
      <c r="D27" s="126" t="n">
        <v>3024</v>
      </c>
      <c r="E27" s="126" t="n">
        <v>0</v>
      </c>
      <c r="F27" s="126" t="n">
        <v>23</v>
      </c>
      <c r="G27" s="126" t="n">
        <v>19720</v>
      </c>
    </row>
    <row r="28">
      <c r="A28" s="126" t="s">
        <v>50</v>
      </c>
      <c r="B28" s="126" t="n">
        <v>17635</v>
      </c>
      <c r="C28" s="126" t="n">
        <v>1251</v>
      </c>
      <c r="D28" s="126" t="n">
        <v>11598</v>
      </c>
      <c r="E28" s="126" t="n">
        <v>0</v>
      </c>
      <c r="F28" s="126" t="n">
        <v>48</v>
      </c>
      <c r="G28" s="126" t="n">
        <v>30532</v>
      </c>
    </row>
    <row r="29">
      <c r="A29" s="126" t="s">
        <v>51</v>
      </c>
      <c r="B29" s="126" t="n">
        <v>26912</v>
      </c>
      <c r="C29" s="126" t="n">
        <v>156</v>
      </c>
      <c r="D29" s="126" t="n">
        <v>191</v>
      </c>
      <c r="E29" s="126" t="n">
        <v>0</v>
      </c>
      <c r="F29" s="126" t="n">
        <v>1</v>
      </c>
      <c r="G29" s="126" t="n">
        <v>27260</v>
      </c>
    </row>
    <row r="30">
      <c r="A30" s="126" t="s">
        <v>52</v>
      </c>
      <c r="B30" s="126" t="n">
        <v>51986</v>
      </c>
      <c r="C30" s="126" t="n">
        <v>2132</v>
      </c>
      <c r="D30" s="126" t="n">
        <v>1474</v>
      </c>
      <c r="E30" s="126" t="n">
        <v>0</v>
      </c>
      <c r="F30" s="126" t="n">
        <v>7</v>
      </c>
      <c r="G30" s="126" t="n">
        <v>55599</v>
      </c>
    </row>
    <row r="31">
      <c r="A31" s="126" t="s">
        <v>53</v>
      </c>
      <c r="B31" s="126" t="n">
        <v>51389</v>
      </c>
      <c r="C31" s="126" t="n">
        <v>1332</v>
      </c>
      <c r="D31" s="126" t="n">
        <v>5054</v>
      </c>
      <c r="E31" s="126" t="n">
        <v>0</v>
      </c>
      <c r="F31" s="126" t="n">
        <v>16</v>
      </c>
      <c r="G31" s="126" t="n">
        <v>57791</v>
      </c>
    </row>
    <row r="32">
      <c r="A32" s="126" t="s">
        <v>54</v>
      </c>
      <c r="B32" s="126" t="n">
        <v>210129</v>
      </c>
      <c r="C32" s="126" t="n">
        <v>981</v>
      </c>
      <c r="D32" s="126" t="n">
        <v>2033</v>
      </c>
      <c r="E32" s="126" t="n">
        <v>0</v>
      </c>
      <c r="F32" s="126" t="n">
        <v>85</v>
      </c>
      <c r="G32" s="126" t="n">
        <v>213228</v>
      </c>
    </row>
    <row r="33">
      <c r="A33" s="126" t="s">
        <v>55</v>
      </c>
      <c r="B33" s="126" t="n">
        <v>7194</v>
      </c>
      <c r="C33" s="126" t="n">
        <v>0</v>
      </c>
      <c r="D33" s="126" t="n">
        <v>240</v>
      </c>
      <c r="E33" s="126" t="n">
        <v>3</v>
      </c>
      <c r="F33" s="126" t="n">
        <v>0</v>
      </c>
      <c r="G33" s="126" t="n">
        <v>7437</v>
      </c>
    </row>
    <row r="34">
      <c r="A34" s="126" t="s">
        <v>56</v>
      </c>
      <c r="B34" s="126" t="n">
        <v>478623</v>
      </c>
      <c r="C34" s="126" t="n">
        <v>5704</v>
      </c>
      <c r="D34" s="126" t="n">
        <v>476</v>
      </c>
      <c r="E34" s="126" t="n">
        <v>0</v>
      </c>
      <c r="F34" s="126" t="n">
        <v>0</v>
      </c>
      <c r="G34" s="126" t="n">
        <v>484803</v>
      </c>
    </row>
    <row r="35">
      <c r="A35" s="127" t="s">
        <v>57</v>
      </c>
      <c r="B35" s="127" t="n">
        <v>78409</v>
      </c>
      <c r="C35" s="127" t="n">
        <v>5234</v>
      </c>
      <c r="D35" s="127" t="n">
        <v>1440</v>
      </c>
      <c r="E35" s="127" t="n">
        <v>0</v>
      </c>
      <c r="F35" s="127" t="n">
        <v>295</v>
      </c>
      <c r="G35" s="127" t="n">
        <v>85378</v>
      </c>
    </row>
    <row r="36">
      <c r="A36" s="28" t="s">
        <v>1243</v>
      </c>
      <c r="B36" s="28"/>
      <c r="C36" s="28"/>
      <c r="D36" s="28"/>
      <c r="E36" s="28"/>
      <c r="F36" s="28"/>
      <c r="G36" s="28"/>
    </row>
    <row r="37">
      <c r="A37" s="126"/>
      <c r="B37" s="126"/>
      <c r="C37" s="126"/>
      <c r="D37" s="126"/>
      <c r="E37" s="126"/>
      <c r="F37" s="126"/>
      <c r="G37" s="126"/>
    </row>
  </sheetData>
  <sheetProtection sheet="1"/>
  <mergeCells count="3">
    <mergeCell ref="B1:E1"/>
    <mergeCell ref="B9:F9"/>
    <mergeCell ref="A36:G36"/>
  </mergeCells>
  <hyperlinks>
    <hyperlink ref="A7" r:id="rId1h"/>
  </hyperlinks>
  <pageMargins left="0.7" right="0.7" top="0.75" bottom="0.75" header="0.3" footer="0.3"/>
  <pageSetup paperSize="9" orientation="portrait"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pane ySplit="5" topLeftCell="A6" activePane="bottomLeft" state="frozen"/>
      <selection pane="bottomLeft" activeCell="B11" sqref="B11:J11"/>
    </sheetView>
  </sheetViews>
  <sheetFormatPr defaultRowHeight="15.0" baseColWidth="10"/>
  <cols>
    <col min="1" max="1" width="2.1640625" hidden="0" customWidth="1"/>
    <col min="2" max="2" width="53.33203125" hidden="0" customWidth="1"/>
    <col min="3" max="3" width="35.33203125" hidden="0" customWidth="1"/>
    <col min="4" max="4" width="9.21" hidden="0" customWidth="1"/>
    <col min="5" max="5" width="9.21" hidden="0" customWidth="1"/>
    <col min="6" max="6" width="9.21" hidden="0" customWidth="1"/>
    <col min="7" max="7" width="9.21" hidden="0" customWidth="1"/>
    <col min="8" max="8" width="9.21" hidden="0" customWidth="1"/>
    <col min="9" max="9" width="9.21" hidden="0" customWidth="1"/>
    <col min="10" max="10" width="9.21" hidden="0" customWidth="1"/>
    <col min="11" max="11" width="9.21" hidden="0" customWidth="1"/>
  </cols>
  <sheetData>
    <row r="1" ht="71.25" customHeight="1">
      <c r="A1" s="20"/>
      <c r="B1" s="15"/>
      <c r="C1" s="15"/>
      <c r="D1" s="15"/>
      <c r="E1" s="15"/>
      <c r="F1" s="15"/>
      <c r="G1" s="15"/>
      <c r="H1" s="15"/>
      <c r="I1" s="15"/>
      <c r="J1" s="15"/>
      <c r="K1" s="15"/>
      <c r="L1" s="19"/>
      <c r="M1" s="19"/>
      <c r="N1" s="19"/>
      <c r="O1" s="19"/>
      <c r="P1" s="19"/>
    </row>
    <row r="2" ht="18" customHeight="1">
      <c r="A2" s="20"/>
      <c r="B2" s="14"/>
      <c r="C2" s="14"/>
      <c r="D2" s="15"/>
      <c r="E2" s="15"/>
      <c r="F2" s="15"/>
      <c r="G2" s="15"/>
      <c r="H2" s="15"/>
      <c r="I2" s="15"/>
      <c r="J2" s="15"/>
      <c r="K2" s="15"/>
      <c r="L2" s="19"/>
      <c r="M2" s="19"/>
      <c r="N2" s="19"/>
      <c r="O2" s="19"/>
      <c r="P2" s="19"/>
    </row>
    <row r="3" ht="32.450000000000003" customHeight="1">
      <c r="A3" s="17" t="s">
        <v>4</v>
      </c>
      <c r="B3" s="17"/>
      <c r="C3" s="17"/>
      <c r="D3" s="15"/>
      <c r="E3" s="15"/>
      <c r="F3" s="15"/>
      <c r="G3" s="15"/>
      <c r="H3" s="15"/>
      <c r="I3" s="15"/>
      <c r="J3" s="15"/>
      <c r="K3" s="15"/>
      <c r="L3" s="19"/>
      <c r="M3" s="19"/>
      <c r="N3" s="19"/>
      <c r="O3" s="19"/>
      <c r="P3" s="19"/>
    </row>
    <row r="4" ht="3.95" customHeight="1"/>
    <row r="5" ht="15.95" customHeight="1">
      <c r="B5" s="129" t="s">
        <v>0</v>
      </c>
    </row>
    <row r="6" ht="3.95" customHeight="1">
      <c r="B6" s="132"/>
    </row>
    <row r="7" ht="172.5" customHeight="1">
      <c r="B7" s="130" t="s">
        <v>14</v>
      </c>
      <c r="C7" s="130"/>
      <c r="D7" s="130"/>
      <c r="E7" s="130"/>
      <c r="F7" s="130"/>
      <c r="G7" s="130"/>
      <c r="H7" s="130"/>
      <c r="I7" s="130"/>
      <c r="J7" s="130"/>
    </row>
    <row r="8" ht="12.75" customHeight="1">
      <c r="B8" s="128"/>
    </row>
    <row r="9" ht="12.75" customHeight="1">
      <c r="B9" s="133" t="s">
        <v>5</v>
      </c>
    </row>
    <row r="10" ht="3.95" customHeight="1">
      <c r="B10" s="132"/>
    </row>
    <row r="11" ht="92.25" customHeight="1">
      <c r="B11" s="130" t="s">
        <v>8</v>
      </c>
      <c r="C11" s="130"/>
      <c r="D11" s="130"/>
      <c r="E11" s="130"/>
      <c r="F11" s="130"/>
      <c r="G11" s="130"/>
      <c r="H11" s="130"/>
      <c r="I11" s="130"/>
      <c r="J11" s="130"/>
    </row>
    <row r="12" ht="12.75" customHeight="1">
      <c r="B12" s="131"/>
      <c r="C12" s="131"/>
      <c r="D12" s="131"/>
      <c r="E12" s="131"/>
      <c r="F12" s="131"/>
      <c r="G12" s="131"/>
      <c r="H12" s="131"/>
      <c r="I12" s="131"/>
      <c r="J12" s="131"/>
    </row>
    <row r="13" ht="12.75" customHeight="1">
      <c r="B13" s="133" t="s">
        <v>6</v>
      </c>
      <c r="C13" s="131"/>
      <c r="D13" s="131"/>
      <c r="E13" s="131"/>
      <c r="F13" s="131"/>
      <c r="G13" s="131"/>
      <c r="H13" s="131"/>
      <c r="I13" s="131"/>
      <c r="J13" s="131"/>
    </row>
    <row r="14" ht="3.95" customHeight="1">
      <c r="B14" s="131"/>
      <c r="C14" s="131"/>
      <c r="D14" s="131"/>
      <c r="E14" s="131"/>
      <c r="F14" s="131"/>
      <c r="G14" s="131"/>
      <c r="H14" s="131"/>
      <c r="I14" s="131"/>
      <c r="J14" s="131"/>
    </row>
    <row r="15" ht="68.25" customHeight="1">
      <c r="B15" s="130" t="s">
        <v>7</v>
      </c>
      <c r="C15" s="130"/>
      <c r="D15" s="130"/>
      <c r="E15" s="130"/>
      <c r="F15" s="130"/>
      <c r="G15" s="130"/>
      <c r="H15" s="130"/>
      <c r="I15" s="130"/>
      <c r="J15" s="130"/>
    </row>
    <row r="16" ht="12.75" customHeight="1">
      <c r="B16" s="131"/>
      <c r="C16" s="131"/>
      <c r="D16" s="131"/>
    </row>
    <row r="17" ht="12.75" customHeight="1">
      <c r="B17" s="133" t="s">
        <v>9</v>
      </c>
      <c r="C17" s="131"/>
      <c r="D17" s="131"/>
    </row>
    <row r="18" ht="3.95" customHeight="1">
      <c r="B18" s="132"/>
      <c r="C18" s="132"/>
      <c r="D18" s="132"/>
      <c r="E18" s="132"/>
      <c r="F18" s="132"/>
      <c r="G18" s="132"/>
      <c r="H18" s="132"/>
      <c r="I18" s="132"/>
      <c r="J18" s="132"/>
    </row>
    <row r="19" ht="41.25" customHeight="1">
      <c r="B19" s="130" t="s">
        <v>12</v>
      </c>
      <c r="C19" s="130"/>
      <c r="D19" s="130"/>
      <c r="E19" s="130"/>
      <c r="F19" s="130"/>
      <c r="G19" s="130"/>
      <c r="H19" s="130"/>
      <c r="I19" s="130"/>
      <c r="J19" s="130"/>
    </row>
    <row r="20" ht="12.75" customHeight="1">
      <c r="B20" s="132"/>
      <c r="C20" s="131"/>
      <c r="D20" s="131"/>
    </row>
    <row r="21" ht="12.75" customHeight="1">
      <c r="B21" s="133" t="s">
        <v>1</v>
      </c>
    </row>
    <row r="22" ht="3.95" customHeight="1">
      <c r="B22" s="133"/>
    </row>
    <row r="23" ht="12.75" customHeight="1">
      <c r="B23" s="134" t="s">
        <v>2</v>
      </c>
      <c r="C23" s="135" t="s">
        <v>3</v>
      </c>
    </row>
    <row r="25">
      <c r="B25" s="9" t="s">
        <v>25</v>
      </c>
    </row>
  </sheetData>
  <mergeCells count="5">
    <mergeCell ref="B1:E1"/>
    <mergeCell ref="B7:J7"/>
    <mergeCell ref="B11:J11"/>
    <mergeCell ref="B15:J15"/>
    <mergeCell ref="B19:J19"/>
  </mergeCells>
  <hyperlinks>
    <hyperlink ref="C23" r:id="rId1h"/>
    <hyperlink ref="B25" r:id="rId2h"/>
  </hyperlinks>
  <pageMargins left="0.7" right="0.7" top="0.75" bottom="0.75" header="0.3" footer="0.3"/>
  <pageSetup paperSize="9" orientation="portrait"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PCSoft</dc:creator>
  <cp:lastModifiedBy>David Mitchell</cp:lastModifiedBy>
  <cp:lastPrinted>2007-02-15T05:50:52Z</cp:lastPrinted>
  <dcterms:created xsi:type="dcterms:W3CDTF">2004-10-31T22:22:48Z</dcterms:created>
  <dcterms:modified xsi:type="dcterms:W3CDTF">2025-07-07T01:01:24Z</dcterms:modified>
</cp:coreProperties>
</file>