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P&amp;R\BITRE\Exemptions\ISTS Trainline\Trainline 12\Time series data\"/>
    </mc:Choice>
  </mc:AlternateContent>
  <xr:revisionPtr revIDLastSave="0" documentId="13_ncr:1_{1CAA3F22-8263-43BC-BF96-A4594E79DF6E}" xr6:coauthVersionLast="36" xr6:coauthVersionMax="36" xr10:uidLastSave="{00000000-0000-0000-0000-000000000000}"/>
  <bookViews>
    <workbookView xWindow="0" yWindow="0" windowWidth="19200" windowHeight="6350" firstSheet="1" activeTab="5" xr2:uid="{72A45099-F920-4623-98CB-52B6EF05B017}"/>
  </bookViews>
  <sheets>
    <sheet name="Figure 25" sheetId="9" r:id="rId1"/>
    <sheet name="Figure 26" sheetId="7" r:id="rId2"/>
    <sheet name="Figure 27 and Figure 28" sheetId="3" r:id="rId3"/>
    <sheet name="Figure 29 and Figure 30" sheetId="4" r:id="rId4"/>
    <sheet name="Figure 31" sheetId="5" r:id="rId5"/>
    <sheet name="Figure 32" sheetId="8" r:id="rId6"/>
  </sheets>
  <definedNames>
    <definedName name="_Ref395874376" localSheetId="5">'Figure 32'!#REF!</definedName>
    <definedName name="_Ref396309540" localSheetId="4">'Figure 31'!$B$2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H6" i="9"/>
  <c r="H7" i="9"/>
  <c r="H8" i="9"/>
  <c r="H9" i="9"/>
  <c r="H10" i="9"/>
  <c r="H11" i="9"/>
  <c r="H12" i="9"/>
  <c r="H13" i="9"/>
  <c r="H14" i="9"/>
  <c r="H15" i="9"/>
  <c r="H16" i="9"/>
  <c r="H17" i="9"/>
  <c r="H4" i="9"/>
  <c r="H18" i="8" l="1"/>
  <c r="I18" i="8" s="1"/>
  <c r="H17" i="8"/>
  <c r="I17" i="8" s="1"/>
  <c r="H16" i="8"/>
  <c r="I16" i="8" s="1"/>
  <c r="I15" i="8"/>
  <c r="H15" i="8"/>
  <c r="H14" i="8"/>
  <c r="I14" i="8" s="1"/>
  <c r="H13" i="8"/>
  <c r="I13" i="8" s="1"/>
  <c r="H12" i="8"/>
  <c r="I12" i="8" s="1"/>
  <c r="I11" i="8"/>
  <c r="H11" i="8"/>
  <c r="H10" i="8"/>
  <c r="I10" i="8" s="1"/>
  <c r="H9" i="8"/>
  <c r="I9" i="8" s="1"/>
  <c r="H8" i="8"/>
  <c r="I8" i="8" s="1"/>
  <c r="I7" i="8"/>
  <c r="H7" i="8"/>
  <c r="H6" i="8"/>
  <c r="I6" i="8" s="1"/>
  <c r="H5" i="8"/>
  <c r="I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AVERY Rodney</author>
  </authors>
  <commentList>
    <comment ref="B7" authorId="0" shapeId="0" xr:uid="{FD7367B0-BDF6-4BDB-AA37-4619973079C4}">
      <text>
        <r>
          <rPr>
            <b/>
            <sz val="9"/>
            <color indexed="81"/>
            <rFont val="Tahoma"/>
            <family val="2"/>
          </rPr>
          <t>AVERY Rodney:</t>
        </r>
        <r>
          <rPr>
            <sz val="9"/>
            <color indexed="81"/>
            <rFont val="Tahoma"/>
            <family val="2"/>
          </rPr>
          <t xml:space="preserve">
Limited stops service</t>
        </r>
      </text>
    </comment>
    <comment ref="B10" authorId="0" shapeId="0" xr:uid="{8AE72CA2-178C-4E58-97AA-E422ED0E09D8}">
      <text>
        <r>
          <rPr>
            <b/>
            <sz val="9"/>
            <color indexed="81"/>
            <rFont val="Tahoma"/>
            <family val="2"/>
          </rPr>
          <t>AVERY Rodney:</t>
        </r>
        <r>
          <rPr>
            <sz val="9"/>
            <color indexed="81"/>
            <rFont val="Tahoma"/>
            <family val="2"/>
          </rPr>
          <t xml:space="preserve">
Limited stops service</t>
        </r>
      </text>
    </comment>
    <comment ref="B11" authorId="0" shapeId="0" xr:uid="{CA981CE2-010B-48CF-8E25-B66D4C699F37}">
      <text>
        <r>
          <rPr>
            <b/>
            <sz val="9"/>
            <color indexed="81"/>
            <rFont val="Tahoma"/>
            <family val="2"/>
          </rPr>
          <t>AVERY Rodney:</t>
        </r>
        <r>
          <rPr>
            <sz val="9"/>
            <color indexed="81"/>
            <rFont val="Tahoma"/>
            <family val="2"/>
          </rPr>
          <t xml:space="preserve">
Limited stops service</t>
        </r>
      </text>
    </comment>
    <comment ref="B12" authorId="0" shapeId="0" xr:uid="{7AA9705E-A329-4CFC-925C-0A3942CEE549}">
      <text>
        <r>
          <rPr>
            <b/>
            <sz val="9"/>
            <color indexed="81"/>
            <rFont val="Tahoma"/>
            <family val="2"/>
          </rPr>
          <t>AVERY Rodney:</t>
        </r>
        <r>
          <rPr>
            <sz val="9"/>
            <color indexed="81"/>
            <rFont val="Tahoma"/>
            <family val="2"/>
          </rPr>
          <t xml:space="preserve">
Limited stops service</t>
        </r>
      </text>
    </comment>
  </commentList>
</comments>
</file>

<file path=xl/sharedStrings.xml><?xml version="1.0" encoding="utf-8"?>
<sst xmlns="http://schemas.openxmlformats.org/spreadsheetml/2006/main" count="139" uniqueCount="61">
  <si>
    <t>Adelaide</t>
  </si>
  <si>
    <t>Gold Coast</t>
  </si>
  <si>
    <t>Canberra</t>
  </si>
  <si>
    <t>Newcastle</t>
  </si>
  <si>
    <t>Year</t>
  </si>
  <si>
    <t>Sydney</t>
  </si>
  <si>
    <t>Melbourne</t>
  </si>
  <si>
    <t>Brisbane</t>
  </si>
  <si>
    <t>Perth</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</si>
  <si>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</si>
  <si>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</si>
  <si>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</si>
  <si>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</si>
  <si>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</si>
  <si>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</si>
  <si>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</si>
  <si>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</si>
  <si>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</si>
  <si>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</si>
  <si>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</si>
  <si>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</si>
  <si>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</si>
  <si>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</si>
  <si>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</si>
  <si>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</si>
  <si>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</si>
  <si>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</si>
  <si>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xml:space="preserve"> </t>
  </si>
  <si>
    <t>Line</t>
  </si>
  <si>
    <t>Beenleigh-Roma Street</t>
  </si>
  <si>
    <t>High Wycombe-Perth</t>
  </si>
  <si>
    <t>Tallawong-Chatswood (Metro)</t>
  </si>
  <si>
    <t>2022-23</t>
  </si>
  <si>
    <t xml:space="preserve">Notes: Table includes pre-2020-11 data not shown in current published chart. 
Pre 2014-15 data for Adelaide is not shown due to a patronage calculation methodology change from that financial year.
Pre 2010-11 data for Sydney not available. 
Gold Coast data starts from 2014-15, and Canberra and Newcastle data starts from 2019-20 because these are the financial years in which light rail services opened for revenue services in those cities. </t>
  </si>
  <si>
    <t>City</t>
  </si>
  <si>
    <t>Indicative Starting time</t>
  </si>
  <si>
    <t>Ending time</t>
  </si>
  <si>
    <t>Kippa Ring-Roma Street</t>
  </si>
  <si>
    <t>Belair-Adelaide</t>
  </si>
  <si>
    <t>Sunbury-Melbourne Central</t>
  </si>
  <si>
    <t>Dandenong-Melbourne Central</t>
  </si>
  <si>
    <t>Outer Harbor-Adelaide</t>
  </si>
  <si>
    <t>Cronulla-Sydney Central</t>
  </si>
  <si>
    <t>Glen Waverley-Flinders Street</t>
  </si>
  <si>
    <t>Midland-Perth</t>
  </si>
  <si>
    <t>Ferny Grove-Roma Street</t>
  </si>
  <si>
    <t>Hornsby-Sydney Central (via Strathfield)</t>
  </si>
  <si>
    <t>Note: The average station spacing figure is the average distance between stations served by the quoted services, not necessarily the actual number of stations along the route. Routes in italics are semi-express services, thus the number of stations served by these trains is less than the actual number of stations on the given route.</t>
  </si>
  <si>
    <t>Average distance between stations served (kilometres)</t>
  </si>
  <si>
    <t>Line length (kilometres)</t>
  </si>
  <si>
    <t>Time of journey (minutes)</t>
  </si>
  <si>
    <t>Figure 26 - Index of heavy rail patronage in Australian cities</t>
  </si>
  <si>
    <t>2023-24</t>
  </si>
  <si>
    <t>Figure 25 - Heavy rail patronage in Australian cities (millions of journeys)</t>
  </si>
  <si>
    <t>Figure 29 and Figure 30 - Index of light rail patronage all cities</t>
  </si>
  <si>
    <t>Figure 31 - Journey-to-work mode share, urban heavy rail, 1976-2021 (per cent)</t>
  </si>
  <si>
    <t>Figure 32 - Heavy rail station spacing and illustrative train speeds, 2025</t>
  </si>
  <si>
    <t>Yanchep-Perth Underground</t>
  </si>
  <si>
    <t>Point-to-point speed of journey (kilometres per hour)</t>
  </si>
  <si>
    <t>Total</t>
  </si>
  <si>
    <t>Figure 27 and Figure 28 - Light rail patronage (millions of passenger journeys)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</si>
</sst>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8"/>
      <color rgb="FF000000"/>
      <name val="Calibri"/>
      <family val="2"/>
      <scheme val="minor"/>
    </font>
    <font>
      <b/>
      <sz val="11"/>
      <color rgb="FF000000"/>
      <name val="Calibri"/>
      <family val="2"/>
      <scheme val="minor"/>
    </font>
    <font>
      <b/>
      <sz val="9"/>
      <color indexed="81"/>
      <name val="Tahoma"/>
      <family val="2"/>
    </font>
    <font>
      <sz val="9"/>
      <color indexed="81"/>
      <name val="Tahoma"/>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4" xfId="0" applyBorder="1"/>
    <xf numFmtId="0" fontId="0" fillId="0" borderId="6" xfId="0" applyBorder="1"/>
    <xf numFmtId="0" fontId="0" fillId="0" borderId="0" xfId="0" applyFont="1" applyBorder="1" applyAlignment="1">
      <alignment horizontal="right"/>
    </xf>
    <xf numFmtId="0" fontId="0" fillId="0" borderId="5" xfId="0" applyFont="1" applyBorder="1" applyAlignment="1">
      <alignment horizontal="right"/>
    </xf>
    <xf numFmtId="0" fontId="0" fillId="0" borderId="7" xfId="0" applyFont="1" applyBorder="1" applyAlignment="1">
      <alignment horizontal="right"/>
    </xf>
    <xf numFmtId="0" fontId="0" fillId="0" borderId="8" xfId="0" applyFont="1" applyBorder="1" applyAlignment="1">
      <alignment horizontal="right"/>
    </xf>
    <xf numFmtId="0" fontId="0" fillId="0" borderId="4" xfId="0" applyFont="1" applyBorder="1" applyAlignment="1">
      <alignment horizontal="right"/>
    </xf>
    <xf numFmtId="0" fontId="1" fillId="0" borderId="4" xfId="0" applyFont="1" applyBorder="1"/>
    <xf numFmtId="0" fontId="1" fillId="0" borderId="0" xfId="0" applyFont="1" applyBorder="1"/>
    <xf numFmtId="0" fontId="0" fillId="0" borderId="6" xfId="0" applyFill="1" applyBorder="1"/>
    <xf numFmtId="0" fontId="1" fillId="0" borderId="5" xfId="0" applyFont="1" applyBorder="1"/>
    <xf numFmtId="0" fontId="0" fillId="0" borderId="6" xfId="0" applyFont="1" applyBorder="1" applyAlignment="1">
      <alignment horizontal="right"/>
    </xf>
    <xf numFmtId="0" fontId="1" fillId="0" borderId="0"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0" fillId="0" borderId="0" xfId="0" applyFill="1" applyBorder="1"/>
    <xf numFmtId="164" fontId="0" fillId="0" borderId="0" xfId="0" applyNumberFormat="1" applyFill="1" applyBorder="1"/>
    <xf numFmtId="0" fontId="0" fillId="0" borderId="4" xfId="0" applyFill="1" applyBorder="1"/>
    <xf numFmtId="0" fontId="0" fillId="0" borderId="4" xfId="0" applyBorder="1" applyAlignment="1">
      <alignment horizontal="right"/>
    </xf>
    <xf numFmtId="0" fontId="0" fillId="0" borderId="6" xfId="0" applyFill="1" applyBorder="1" applyAlignment="1">
      <alignment horizontal="right"/>
    </xf>
    <xf numFmtId="0" fontId="0" fillId="0" borderId="4" xfId="0" applyFill="1" applyBorder="1" applyAlignment="1">
      <alignment horizontal="right"/>
    </xf>
    <xf numFmtId="2" fontId="0" fillId="0" borderId="0" xfId="0" applyNumberFormat="1" applyFill="1" applyBorder="1"/>
    <xf numFmtId="164" fontId="0" fillId="0" borderId="5" xfId="0" applyNumberFormat="1" applyFill="1" applyBorder="1"/>
    <xf numFmtId="0" fontId="0" fillId="0" borderId="7" xfId="0" applyFill="1" applyBorder="1"/>
    <xf numFmtId="2" fontId="0" fillId="0" borderId="7" xfId="0" applyNumberFormat="1" applyFill="1" applyBorder="1"/>
    <xf numFmtId="164" fontId="0" fillId="0" borderId="8" xfId="0" applyNumberFormat="1" applyFill="1" applyBorder="1"/>
    <xf numFmtId="165" fontId="0" fillId="0" borderId="0" xfId="0" applyNumberFormat="1" applyFill="1" applyBorder="1"/>
    <xf numFmtId="165" fontId="0" fillId="0" borderId="7" xfId="0" applyNumberFormat="1" applyFill="1" applyBorder="1"/>
    <xf numFmtId="2" fontId="0" fillId="0" borderId="0" xfId="0" applyNumberFormat="1" applyBorder="1"/>
    <xf numFmtId="2" fontId="0" fillId="0" borderId="5" xfId="0" applyNumberFormat="1" applyBorder="1"/>
    <xf numFmtId="2" fontId="0" fillId="0" borderId="7" xfId="0" applyNumberFormat="1" applyBorder="1"/>
    <xf numFmtId="2" fontId="0" fillId="0" borderId="8" xfId="0" applyNumberFormat="1" applyBorder="1"/>
    <xf numFmtId="2" fontId="0" fillId="0" borderId="0" xfId="0" applyNumberFormat="1" applyBorder="1" applyAlignment="1"/>
    <xf numFmtId="2" fontId="0" fillId="0" borderId="5" xfId="0" applyNumberFormat="1" applyBorder="1" applyAlignment="1"/>
    <xf numFmtId="2" fontId="0" fillId="0" borderId="0" xfId="0" applyNumberFormat="1" applyFill="1" applyBorder="1" applyAlignment="1"/>
    <xf numFmtId="2" fontId="0" fillId="0" borderId="7" xfId="0" applyNumberFormat="1" applyFill="1" applyBorder="1" applyAlignment="1"/>
    <xf numFmtId="0" fontId="0" fillId="0" borderId="0" xfId="0"/>
    <xf numFmtId="2" fontId="0" fillId="0" borderId="0" xfId="0" applyNumberFormat="1" applyBorder="1" applyAlignment="1">
      <alignment horizontal="righ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applyBorder="1" applyAlignment="1">
      <alignmen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 fillId="0"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579D5-76C8-4775-9C1D-DC6AA5EFD4AF}">
  <sheetPr>
    <tabColor rgb="FF92D050"/>
  </sheetPr>
  <dimension ref="B2:H17"/>
  <sheetViews>
    <sheetView workbookViewId="0">
      <selection activeCell="N12" sqref="N12"/>
    </sheetView>
  </sheetViews>
  <sheetFormatPr defaultRowHeight="14.5" x14ac:dyDescent="0.35"/>
  <cols>
    <col min="4" max="4" width="10.08984375" bestFit="1" customWidth="1"/>
    <col min="7" max="7" width="8.08984375" bestFit="1" customWidth="1"/>
  </cols>
  <sheetData>
    <row r="2" spans="2:8" ht="32" customHeight="1" x14ac:dyDescent="0.35">
      <c r="B2" s="40" t="s">
        <v>53</v>
      </c>
      <c r="C2" s="41"/>
      <c r="D2" s="41"/>
      <c r="E2" s="41"/>
      <c r="F2" s="41"/>
      <c r="G2" s="41"/>
      <c r="H2" s="42"/>
    </row>
    <row r="3" spans="2:8" x14ac:dyDescent="0.35">
      <c r="B3" s="9" t="s">
        <v>4</v>
      </c>
      <c r="C3" s="10" t="s">
        <v>5</v>
      </c>
      <c r="D3" s="10" t="s">
        <v>6</v>
      </c>
      <c r="E3" s="10" t="s">
        <v>7</v>
      </c>
      <c r="F3" s="10" t="s">
        <v>8</v>
      </c>
      <c r="G3" s="10" t="s">
        <v>0</v>
      </c>
      <c r="H3" s="51" t="s">
        <v>59</v>
      </c>
    </row>
    <row r="4" spans="2:8" x14ac:dyDescent="0.35">
      <c r="B4" s="2" t="s">
        <v>15</v>
      </c>
      <c r="C4" s="30">
        <v>294.5</v>
      </c>
      <c r="D4" s="30">
        <v>228.9</v>
      </c>
      <c r="E4" s="30">
        <v>51</v>
      </c>
      <c r="F4" s="30">
        <v>58.9</v>
      </c>
      <c r="G4" s="30">
        <v>8.7799999999999994</v>
      </c>
      <c r="H4" s="31">
        <f>SUM(C4:G4)</f>
        <v>642.07999999999993</v>
      </c>
    </row>
    <row r="5" spans="2:8" x14ac:dyDescent="0.35">
      <c r="B5" s="2" t="s">
        <v>16</v>
      </c>
      <c r="C5" s="30">
        <v>303.5</v>
      </c>
      <c r="D5" s="30">
        <v>222</v>
      </c>
      <c r="E5" s="30">
        <v>52.8</v>
      </c>
      <c r="F5" s="30">
        <v>63</v>
      </c>
      <c r="G5" s="30">
        <v>8</v>
      </c>
      <c r="H5" s="31">
        <f t="shared" ref="H5:H17" si="0">SUM(C5:G5)</f>
        <v>649.29999999999995</v>
      </c>
    </row>
    <row r="6" spans="2:8" x14ac:dyDescent="0.35">
      <c r="B6" s="2" t="s">
        <v>17</v>
      </c>
      <c r="C6" s="30">
        <v>272.39999999999998</v>
      </c>
      <c r="D6" s="30">
        <v>225.5</v>
      </c>
      <c r="E6" s="30">
        <v>48.5</v>
      </c>
      <c r="F6" s="30">
        <v>65.7</v>
      </c>
      <c r="G6" s="30">
        <v>8</v>
      </c>
      <c r="H6" s="31">
        <f t="shared" si="0"/>
        <v>620.1</v>
      </c>
    </row>
    <row r="7" spans="2:8" x14ac:dyDescent="0.35">
      <c r="B7" s="2" t="s">
        <v>18</v>
      </c>
      <c r="C7" s="30">
        <v>282.2</v>
      </c>
      <c r="D7" s="30">
        <v>225.7</v>
      </c>
      <c r="E7" s="30">
        <v>50.9</v>
      </c>
      <c r="F7" s="30">
        <v>63.5</v>
      </c>
      <c r="G7" s="30">
        <v>8.1999999999999993</v>
      </c>
      <c r="H7" s="31">
        <f t="shared" si="0"/>
        <v>630.5</v>
      </c>
    </row>
    <row r="8" spans="2:8" x14ac:dyDescent="0.35">
      <c r="B8" s="2" t="s">
        <v>19</v>
      </c>
      <c r="C8" s="30">
        <v>291.89999999999998</v>
      </c>
      <c r="D8" s="30">
        <v>227.5</v>
      </c>
      <c r="E8" s="30">
        <v>51.59</v>
      </c>
      <c r="F8" s="30">
        <v>64.2</v>
      </c>
      <c r="G8" s="30">
        <v>10.9</v>
      </c>
      <c r="H8" s="31">
        <f t="shared" si="0"/>
        <v>646.09</v>
      </c>
    </row>
    <row r="9" spans="2:8" x14ac:dyDescent="0.35">
      <c r="B9" s="2" t="s">
        <v>20</v>
      </c>
      <c r="C9" s="30">
        <v>322.60000000000002</v>
      </c>
      <c r="D9" s="30">
        <v>233.4</v>
      </c>
      <c r="E9" s="30">
        <v>52.4</v>
      </c>
      <c r="F9" s="30">
        <v>62.6</v>
      </c>
      <c r="G9" s="30">
        <v>11.3</v>
      </c>
      <c r="H9" s="31">
        <f t="shared" si="0"/>
        <v>682.3</v>
      </c>
    </row>
    <row r="10" spans="2:8" x14ac:dyDescent="0.35">
      <c r="B10" s="2" t="s">
        <v>21</v>
      </c>
      <c r="C10" s="30">
        <v>340.7</v>
      </c>
      <c r="D10" s="30">
        <v>236.8</v>
      </c>
      <c r="E10" s="30">
        <v>51.01</v>
      </c>
      <c r="F10" s="30">
        <v>60.09</v>
      </c>
      <c r="G10" s="30">
        <v>14.38</v>
      </c>
      <c r="H10" s="31">
        <f t="shared" si="0"/>
        <v>702.98</v>
      </c>
    </row>
    <row r="11" spans="2:8" x14ac:dyDescent="0.35">
      <c r="B11" s="2" t="s">
        <v>22</v>
      </c>
      <c r="C11" s="30">
        <v>359.2</v>
      </c>
      <c r="D11" s="30">
        <v>240.9</v>
      </c>
      <c r="E11" s="30">
        <v>53.6</v>
      </c>
      <c r="F11" s="30">
        <v>60.6</v>
      </c>
      <c r="G11" s="30">
        <v>14.4</v>
      </c>
      <c r="H11" s="31">
        <f t="shared" si="0"/>
        <v>728.7</v>
      </c>
    </row>
    <row r="12" spans="2:8" x14ac:dyDescent="0.35">
      <c r="B12" s="2" t="s">
        <v>23</v>
      </c>
      <c r="C12" s="30">
        <v>379.10200000000003</v>
      </c>
      <c r="D12" s="30">
        <v>243.2</v>
      </c>
      <c r="E12" s="30">
        <v>55</v>
      </c>
      <c r="F12" s="30">
        <v>61.5</v>
      </c>
      <c r="G12" s="30">
        <v>15.6</v>
      </c>
      <c r="H12" s="31">
        <f t="shared" si="0"/>
        <v>754.40200000000004</v>
      </c>
    </row>
    <row r="13" spans="2:8" x14ac:dyDescent="0.35">
      <c r="B13" s="2" t="s">
        <v>24</v>
      </c>
      <c r="C13" s="30">
        <v>329.5</v>
      </c>
      <c r="D13" s="30">
        <v>187.6</v>
      </c>
      <c r="E13" s="30">
        <v>44</v>
      </c>
      <c r="F13" s="30">
        <v>49.7</v>
      </c>
      <c r="G13" s="30">
        <v>13.2</v>
      </c>
      <c r="H13" s="31">
        <f t="shared" si="0"/>
        <v>624.00000000000011</v>
      </c>
    </row>
    <row r="14" spans="2:8" x14ac:dyDescent="0.35">
      <c r="B14" s="2" t="s">
        <v>25</v>
      </c>
      <c r="C14" s="30">
        <v>230.37</v>
      </c>
      <c r="D14" s="30">
        <v>81.7</v>
      </c>
      <c r="E14" s="30">
        <v>33.299999999999997</v>
      </c>
      <c r="F14" s="30">
        <v>42.9</v>
      </c>
      <c r="G14" s="30">
        <v>9.1</v>
      </c>
      <c r="H14" s="31">
        <f t="shared" si="0"/>
        <v>397.37</v>
      </c>
    </row>
    <row r="15" spans="2:8" x14ac:dyDescent="0.35">
      <c r="B15" s="2" t="s">
        <v>26</v>
      </c>
      <c r="C15" s="30">
        <v>146</v>
      </c>
      <c r="D15" s="30">
        <v>99.5</v>
      </c>
      <c r="E15" s="30">
        <v>32.049999999999997</v>
      </c>
      <c r="F15" s="30">
        <v>42.7</v>
      </c>
      <c r="G15" s="30">
        <v>7.8</v>
      </c>
      <c r="H15" s="31">
        <f t="shared" si="0"/>
        <v>328.05</v>
      </c>
    </row>
    <row r="16" spans="2:8" x14ac:dyDescent="0.35">
      <c r="B16" s="2" t="s">
        <v>32</v>
      </c>
      <c r="C16" s="30">
        <v>256.53000000000003</v>
      </c>
      <c r="D16" s="30">
        <v>157.1</v>
      </c>
      <c r="E16" s="30">
        <v>42.86</v>
      </c>
      <c r="F16" s="30">
        <v>53.2</v>
      </c>
      <c r="G16" s="30">
        <v>12</v>
      </c>
      <c r="H16" s="31">
        <f t="shared" si="0"/>
        <v>521.69000000000005</v>
      </c>
    </row>
    <row r="17" spans="2:8" x14ac:dyDescent="0.35">
      <c r="B17" s="3" t="s">
        <v>52</v>
      </c>
      <c r="C17" s="32">
        <v>325.3</v>
      </c>
      <c r="D17" s="32">
        <v>182.5</v>
      </c>
      <c r="E17" s="32">
        <v>47.25</v>
      </c>
      <c r="F17" s="32">
        <v>59.7</v>
      </c>
      <c r="G17" s="32">
        <v>12.3</v>
      </c>
      <c r="H17" s="33">
        <f t="shared" si="0"/>
        <v>627.04999999999995</v>
      </c>
    </row>
  </sheetData>
  <mergeCells count="1">
    <mergeCell ref="B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532A-3B15-490A-9749-922FA7AE2ABB}">
  <sheetPr>
    <tabColor rgb="FF92D050"/>
  </sheetPr>
  <dimension ref="B2:G17"/>
  <sheetViews>
    <sheetView workbookViewId="0">
      <selection activeCell="K11" sqref="K11"/>
    </sheetView>
  </sheetViews>
  <sheetFormatPr defaultRowHeight="14.5" x14ac:dyDescent="0.35"/>
  <cols>
    <col min="2" max="2" width="21.81640625" bestFit="1" customWidth="1"/>
    <col min="3" max="3" width="7.453125" bestFit="1" customWidth="1"/>
    <col min="4" max="4" width="11" bestFit="1" customWidth="1"/>
    <col min="6" max="6" width="6.54296875" bestFit="1" customWidth="1"/>
    <col min="7" max="7" width="9" bestFit="1" customWidth="1"/>
  </cols>
  <sheetData>
    <row r="2" spans="2:7" ht="15.5" x14ac:dyDescent="0.35">
      <c r="B2" s="40" t="s">
        <v>51</v>
      </c>
      <c r="C2" s="41"/>
      <c r="D2" s="41"/>
      <c r="E2" s="41"/>
      <c r="F2" s="41"/>
      <c r="G2" s="42"/>
    </row>
    <row r="3" spans="2:7" x14ac:dyDescent="0.35">
      <c r="B3" s="16" t="s">
        <v>4</v>
      </c>
      <c r="C3" s="14" t="s">
        <v>5</v>
      </c>
      <c r="D3" s="14" t="s">
        <v>6</v>
      </c>
      <c r="E3" s="14" t="s">
        <v>7</v>
      </c>
      <c r="F3" s="14" t="s">
        <v>8</v>
      </c>
      <c r="G3" s="15" t="s">
        <v>0</v>
      </c>
    </row>
    <row r="4" spans="2:7" x14ac:dyDescent="0.35">
      <c r="B4" s="2" t="s">
        <v>15</v>
      </c>
      <c r="C4" s="30">
        <v>100</v>
      </c>
      <c r="D4" s="30">
        <v>100</v>
      </c>
      <c r="E4" s="30">
        <v>100</v>
      </c>
      <c r="F4" s="30">
        <v>100</v>
      </c>
      <c r="G4" s="31">
        <v>100</v>
      </c>
    </row>
    <row r="5" spans="2:7" x14ac:dyDescent="0.35">
      <c r="B5" s="2" t="s">
        <v>16</v>
      </c>
      <c r="C5" s="30">
        <v>103.05602716468591</v>
      </c>
      <c r="D5" s="30">
        <v>96.985583224115331</v>
      </c>
      <c r="E5" s="30">
        <v>103.52941176470587</v>
      </c>
      <c r="F5" s="30">
        <v>106.9609507640068</v>
      </c>
      <c r="G5" s="31">
        <v>91.116173120728945</v>
      </c>
    </row>
    <row r="6" spans="2:7" x14ac:dyDescent="0.35">
      <c r="B6" s="2" t="s">
        <v>17</v>
      </c>
      <c r="C6" s="30">
        <v>92.495755517826822</v>
      </c>
      <c r="D6" s="30">
        <v>98.514635211882918</v>
      </c>
      <c r="E6" s="30">
        <v>106.78350470067595</v>
      </c>
      <c r="F6" s="30">
        <v>211.93548387096777</v>
      </c>
      <c r="G6" s="31">
        <v>99.378881987577628</v>
      </c>
    </row>
    <row r="7" spans="2:7" x14ac:dyDescent="0.35">
      <c r="B7" s="2" t="s">
        <v>18</v>
      </c>
      <c r="C7" s="30">
        <v>95.823429541595914</v>
      </c>
      <c r="D7" s="30">
        <v>98.602009611183917</v>
      </c>
      <c r="E7" s="30">
        <v>112.06763689204959</v>
      </c>
      <c r="F7" s="30">
        <v>204.83870967741936</v>
      </c>
      <c r="G7" s="31">
        <v>101.86335403726707</v>
      </c>
    </row>
    <row r="8" spans="2:7" x14ac:dyDescent="0.35">
      <c r="B8" s="2" t="s">
        <v>19</v>
      </c>
      <c r="C8" s="30">
        <v>99.117147707979612</v>
      </c>
      <c r="D8" s="30">
        <v>99.388379204892956</v>
      </c>
      <c r="E8" s="30">
        <v>113.58682489706953</v>
      </c>
      <c r="F8" s="30">
        <v>207.09677419354841</v>
      </c>
      <c r="G8" s="31">
        <v>135.40372670807452</v>
      </c>
    </row>
    <row r="9" spans="2:7" x14ac:dyDescent="0.35">
      <c r="B9" s="2" t="s">
        <v>20</v>
      </c>
      <c r="C9" s="30">
        <v>109.54159592529713</v>
      </c>
      <c r="D9" s="30">
        <v>101.96592398427259</v>
      </c>
      <c r="E9" s="30">
        <v>115.37021951165811</v>
      </c>
      <c r="F9" s="30">
        <v>201.93548387096774</v>
      </c>
      <c r="G9" s="31">
        <v>140.3726708074534</v>
      </c>
    </row>
    <row r="10" spans="2:7" x14ac:dyDescent="0.35">
      <c r="B10" s="2" t="s">
        <v>21</v>
      </c>
      <c r="C10" s="30">
        <v>115.68760611205433</v>
      </c>
      <c r="D10" s="30">
        <v>103.45128877238969</v>
      </c>
      <c r="E10" s="30">
        <v>112.3098262841542</v>
      </c>
      <c r="F10" s="30">
        <v>193.83870967741936</v>
      </c>
      <c r="G10" s="31">
        <v>178.63354037267081</v>
      </c>
    </row>
    <row r="11" spans="2:7" x14ac:dyDescent="0.35">
      <c r="B11" s="2" t="s">
        <v>22</v>
      </c>
      <c r="C11" s="30">
        <v>121.96943972835315</v>
      </c>
      <c r="D11" s="30">
        <v>105.2424639580603</v>
      </c>
      <c r="E11" s="30">
        <v>118.01228560734496</v>
      </c>
      <c r="F11" s="30">
        <v>195.48387096774192</v>
      </c>
      <c r="G11" s="31">
        <v>178.88198757763973</v>
      </c>
    </row>
    <row r="12" spans="2:7" x14ac:dyDescent="0.35">
      <c r="B12" s="2" t="s">
        <v>23</v>
      </c>
      <c r="C12" s="30">
        <v>128.72733446519527</v>
      </c>
      <c r="D12" s="30">
        <v>106.24726955002184</v>
      </c>
      <c r="E12" s="30">
        <v>121.09469605231291</v>
      </c>
      <c r="F12" s="30">
        <v>198.38709677419354</v>
      </c>
      <c r="G12" s="31">
        <v>193.7888198757764</v>
      </c>
    </row>
    <row r="13" spans="2:7" x14ac:dyDescent="0.35">
      <c r="B13" s="2" t="s">
        <v>24</v>
      </c>
      <c r="C13" s="30">
        <v>118.33616298811545</v>
      </c>
      <c r="D13" s="30">
        <v>81.957186544342505</v>
      </c>
      <c r="E13" s="30">
        <v>96.875756841850333</v>
      </c>
      <c r="F13" s="30">
        <v>160.32258064516128</v>
      </c>
      <c r="G13" s="31">
        <v>163.97515527950307</v>
      </c>
    </row>
    <row r="14" spans="2:7" x14ac:dyDescent="0.35">
      <c r="B14" s="2" t="s">
        <v>25</v>
      </c>
      <c r="C14" s="30">
        <v>78.224108658743631</v>
      </c>
      <c r="D14" s="30">
        <v>35.692442114460462</v>
      </c>
      <c r="E14" s="30">
        <v>73.317334155309453</v>
      </c>
      <c r="F14" s="30">
        <v>138.38709677419354</v>
      </c>
      <c r="G14" s="31">
        <v>113.04347826086956</v>
      </c>
    </row>
    <row r="15" spans="2:7" x14ac:dyDescent="0.35">
      <c r="B15" s="2" t="s">
        <v>26</v>
      </c>
      <c r="C15" s="30">
        <v>49.575551782682517</v>
      </c>
      <c r="D15" s="30">
        <v>43.468763652249891</v>
      </c>
      <c r="E15" s="30">
        <v>70.565181972302341</v>
      </c>
      <c r="F15" s="30">
        <v>137.74193548387098</v>
      </c>
      <c r="G15" s="31">
        <v>96.894409937888199</v>
      </c>
    </row>
    <row r="16" spans="2:7" x14ac:dyDescent="0.35">
      <c r="B16" s="2" t="s">
        <v>32</v>
      </c>
      <c r="C16" s="30">
        <v>87</v>
      </c>
      <c r="D16" s="30">
        <v>68.632590650939278</v>
      </c>
      <c r="E16" s="30">
        <v>84.039215686274503</v>
      </c>
      <c r="F16" s="30">
        <v>90.322580645161295</v>
      </c>
      <c r="G16" s="31">
        <v>136.67425968109342</v>
      </c>
    </row>
    <row r="17" spans="2:7" x14ac:dyDescent="0.35">
      <c r="B17" s="3" t="s">
        <v>52</v>
      </c>
      <c r="C17" s="32">
        <v>110.45840407470288</v>
      </c>
      <c r="D17" s="32">
        <v>79.729139362166876</v>
      </c>
      <c r="E17" s="32">
        <v>92.64705882352942</v>
      </c>
      <c r="F17" s="32">
        <v>101.35823429541597</v>
      </c>
      <c r="G17" s="33">
        <v>140.09111617312075</v>
      </c>
    </row>
  </sheetData>
  <mergeCells count="1">
    <mergeCell ref="B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F401-D37F-4B54-B1D7-770DABB4039A}">
  <sheetPr>
    <tabColor rgb="FF92D050"/>
  </sheetPr>
  <dimension ref="B2:H26"/>
  <sheetViews>
    <sheetView workbookViewId="0">
      <selection activeCell="O7" sqref="O7"/>
    </sheetView>
  </sheetViews>
  <sheetFormatPr defaultRowHeight="14.5" x14ac:dyDescent="0.35"/>
  <cols>
    <col min="3" max="3" width="11" bestFit="1" customWidth="1"/>
    <col min="6" max="6" width="10.54296875" bestFit="1" customWidth="1"/>
    <col min="8" max="8" width="10.26953125" bestFit="1" customWidth="1"/>
  </cols>
  <sheetData>
    <row r="2" spans="2:8" ht="38" customHeight="1" x14ac:dyDescent="0.35">
      <c r="B2" s="40" t="s">
        <v>60</v>
      </c>
      <c r="C2" s="41"/>
      <c r="D2" s="41"/>
      <c r="E2" s="41"/>
      <c r="F2" s="41"/>
      <c r="G2" s="41"/>
      <c r="H2" s="42"/>
    </row>
    <row r="3" spans="2:8" x14ac:dyDescent="0.35">
      <c r="B3" s="9" t="s">
        <v>4</v>
      </c>
      <c r="C3" s="10" t="s">
        <v>6</v>
      </c>
      <c r="D3" s="10" t="s">
        <v>0</v>
      </c>
      <c r="E3" s="10" t="s">
        <v>5</v>
      </c>
      <c r="F3" s="10" t="s">
        <v>1</v>
      </c>
      <c r="G3" s="10" t="s">
        <v>2</v>
      </c>
      <c r="H3" s="12" t="s">
        <v>3</v>
      </c>
    </row>
    <row r="4" spans="2:8" x14ac:dyDescent="0.35">
      <c r="B4" s="20" t="s">
        <v>9</v>
      </c>
      <c r="C4" s="34">
        <v>145.30000000000001</v>
      </c>
      <c r="D4" s="34"/>
      <c r="E4" s="34"/>
      <c r="F4" s="34"/>
      <c r="G4" s="34"/>
      <c r="H4" s="35"/>
    </row>
    <row r="5" spans="2:8" x14ac:dyDescent="0.35">
      <c r="B5" s="20" t="s">
        <v>10</v>
      </c>
      <c r="C5" s="34">
        <v>149.6</v>
      </c>
      <c r="D5" s="34"/>
      <c r="E5" s="34"/>
      <c r="F5" s="34"/>
      <c r="G5" s="34"/>
      <c r="H5" s="35"/>
    </row>
    <row r="6" spans="2:8" x14ac:dyDescent="0.35">
      <c r="B6" s="20" t="s">
        <v>11</v>
      </c>
      <c r="C6" s="34">
        <v>154.9</v>
      </c>
      <c r="D6" s="34"/>
      <c r="E6" s="34"/>
      <c r="F6" s="34"/>
      <c r="G6" s="34"/>
      <c r="H6" s="35"/>
    </row>
    <row r="7" spans="2:8" x14ac:dyDescent="0.35">
      <c r="B7" s="20" t="s">
        <v>12</v>
      </c>
      <c r="C7" s="34">
        <v>158.30000000000001</v>
      </c>
      <c r="D7" s="34"/>
      <c r="E7" s="34"/>
      <c r="F7" s="34"/>
      <c r="G7" s="34"/>
      <c r="H7" s="35"/>
    </row>
    <row r="8" spans="2:8" x14ac:dyDescent="0.35">
      <c r="B8" s="20" t="s">
        <v>13</v>
      </c>
      <c r="C8" s="34">
        <v>178.1</v>
      </c>
      <c r="D8" s="34"/>
      <c r="E8" s="34"/>
      <c r="F8" s="34"/>
      <c r="G8" s="34"/>
      <c r="H8" s="35"/>
    </row>
    <row r="9" spans="2:8" x14ac:dyDescent="0.35">
      <c r="B9" s="20" t="s">
        <v>14</v>
      </c>
      <c r="C9" s="34">
        <v>175.6</v>
      </c>
      <c r="D9" s="34"/>
      <c r="E9" s="34"/>
      <c r="F9" s="34"/>
      <c r="G9" s="34"/>
      <c r="H9" s="35"/>
    </row>
    <row r="10" spans="2:8" x14ac:dyDescent="0.35">
      <c r="B10" s="20" t="s">
        <v>15</v>
      </c>
      <c r="C10" s="34">
        <v>182.7</v>
      </c>
      <c r="D10" s="30"/>
      <c r="E10" s="30">
        <v>3.2610000000000001</v>
      </c>
      <c r="F10" s="30"/>
      <c r="G10" s="30"/>
      <c r="H10" s="31"/>
    </row>
    <row r="11" spans="2:8" x14ac:dyDescent="0.35">
      <c r="B11" s="20" t="s">
        <v>16</v>
      </c>
      <c r="C11" s="34">
        <v>191.6</v>
      </c>
      <c r="D11" s="30"/>
      <c r="E11" s="30">
        <v>4.3899999999999997</v>
      </c>
      <c r="F11" s="30"/>
      <c r="G11" s="30"/>
      <c r="H11" s="31"/>
    </row>
    <row r="12" spans="2:8" x14ac:dyDescent="0.35">
      <c r="B12" s="20" t="s">
        <v>17</v>
      </c>
      <c r="C12" s="34">
        <v>182.7</v>
      </c>
      <c r="D12" s="30"/>
      <c r="E12" s="30">
        <v>3.6309999999999998</v>
      </c>
      <c r="F12" s="30"/>
      <c r="G12" s="30"/>
      <c r="H12" s="31"/>
    </row>
    <row r="13" spans="2:8" x14ac:dyDescent="0.35">
      <c r="B13" s="20" t="s">
        <v>18</v>
      </c>
      <c r="C13" s="34">
        <v>176.9</v>
      </c>
      <c r="D13" s="30"/>
      <c r="E13" s="30">
        <v>3.9</v>
      </c>
      <c r="F13" s="30"/>
      <c r="G13" s="30"/>
      <c r="H13" s="31"/>
    </row>
    <row r="14" spans="2:8" x14ac:dyDescent="0.35">
      <c r="B14" s="20" t="s">
        <v>19</v>
      </c>
      <c r="C14" s="34">
        <v>182.1</v>
      </c>
      <c r="D14" s="30">
        <v>8.8699999999999992</v>
      </c>
      <c r="E14" s="30">
        <v>6.1</v>
      </c>
      <c r="F14" s="30">
        <v>6.3</v>
      </c>
      <c r="G14" s="30"/>
      <c r="H14" s="31"/>
    </row>
    <row r="15" spans="2:8" x14ac:dyDescent="0.35">
      <c r="B15" s="20" t="s">
        <v>20</v>
      </c>
      <c r="C15" s="34">
        <v>203.8</v>
      </c>
      <c r="D15" s="30">
        <v>8.8800000000000008</v>
      </c>
      <c r="E15" s="30">
        <v>9.6999999999999993</v>
      </c>
      <c r="F15" s="30">
        <v>7.7</v>
      </c>
      <c r="G15" s="30"/>
      <c r="H15" s="31"/>
    </row>
    <row r="16" spans="2:8" x14ac:dyDescent="0.35">
      <c r="B16" s="20" t="s">
        <v>21</v>
      </c>
      <c r="C16" s="34">
        <v>204</v>
      </c>
      <c r="D16" s="30">
        <v>9.25</v>
      </c>
      <c r="E16" s="30">
        <v>10.039999999999999</v>
      </c>
      <c r="F16" s="30">
        <v>7.97</v>
      </c>
      <c r="G16" s="30"/>
      <c r="H16" s="31"/>
    </row>
    <row r="17" spans="2:8" x14ac:dyDescent="0.35">
      <c r="B17" s="20" t="s">
        <v>22</v>
      </c>
      <c r="C17" s="34">
        <v>206.3</v>
      </c>
      <c r="D17" s="30">
        <v>9.4</v>
      </c>
      <c r="E17" s="30">
        <v>10.25</v>
      </c>
      <c r="F17" s="30">
        <v>9.49</v>
      </c>
      <c r="G17" s="30"/>
      <c r="H17" s="31"/>
    </row>
    <row r="18" spans="2:8" x14ac:dyDescent="0.35">
      <c r="B18" s="20" t="s">
        <v>23</v>
      </c>
      <c r="C18" s="34">
        <v>205.4</v>
      </c>
      <c r="D18" s="30">
        <v>9.4</v>
      </c>
      <c r="E18" s="30">
        <v>9.91</v>
      </c>
      <c r="F18" s="30">
        <v>10.75</v>
      </c>
      <c r="G18" s="30"/>
      <c r="H18" s="31"/>
    </row>
    <row r="19" spans="2:8" x14ac:dyDescent="0.35">
      <c r="B19" s="20" t="s">
        <v>24</v>
      </c>
      <c r="C19" s="34">
        <v>141.80000000000001</v>
      </c>
      <c r="D19" s="30">
        <v>7.4</v>
      </c>
      <c r="E19" s="30">
        <v>12.37</v>
      </c>
      <c r="F19" s="30">
        <v>8.4600000000000009</v>
      </c>
      <c r="G19" s="30">
        <v>3.609</v>
      </c>
      <c r="H19" s="31">
        <v>0.96199999999999997</v>
      </c>
    </row>
    <row r="20" spans="2:8" x14ac:dyDescent="0.35">
      <c r="B20" s="20" t="s">
        <v>25</v>
      </c>
      <c r="C20" s="34">
        <v>60.2</v>
      </c>
      <c r="D20" s="30">
        <v>5.9</v>
      </c>
      <c r="E20" s="30">
        <v>16.98</v>
      </c>
      <c r="F20" s="30">
        <v>6.12</v>
      </c>
      <c r="G20" s="30">
        <v>2.9590000000000001</v>
      </c>
      <c r="H20" s="31">
        <v>0.73199999999999998</v>
      </c>
    </row>
    <row r="21" spans="2:8" x14ac:dyDescent="0.35">
      <c r="B21" s="22" t="s">
        <v>26</v>
      </c>
      <c r="C21" s="36">
        <v>82.8</v>
      </c>
      <c r="D21" s="30">
        <v>5.5</v>
      </c>
      <c r="E21" s="30">
        <v>17.399999999999999</v>
      </c>
      <c r="F21" s="30">
        <v>6.34</v>
      </c>
      <c r="G21" s="30">
        <v>2.34</v>
      </c>
      <c r="H21" s="31">
        <v>0.57099999999999995</v>
      </c>
    </row>
    <row r="22" spans="2:8" x14ac:dyDescent="0.35">
      <c r="B22" s="22" t="s">
        <v>32</v>
      </c>
      <c r="C22" s="36">
        <v>147.63999999999999</v>
      </c>
      <c r="D22" s="30">
        <v>7.5</v>
      </c>
      <c r="E22" s="30">
        <v>37.6</v>
      </c>
      <c r="F22" s="30">
        <v>10.4</v>
      </c>
      <c r="G22" s="30">
        <v>3.74</v>
      </c>
      <c r="H22" s="31">
        <v>0.94699999999999995</v>
      </c>
    </row>
    <row r="23" spans="2:8" x14ac:dyDescent="0.35">
      <c r="B23" s="21" t="s">
        <v>52</v>
      </c>
      <c r="C23" s="37">
        <v>154.80000000000001</v>
      </c>
      <c r="D23" s="32">
        <v>8.8000000000000007</v>
      </c>
      <c r="E23" s="32">
        <v>47.4</v>
      </c>
      <c r="F23" s="32">
        <v>11.2</v>
      </c>
      <c r="G23" s="32">
        <v>4.18</v>
      </c>
      <c r="H23" s="33">
        <v>1.05</v>
      </c>
    </row>
    <row r="25" spans="2:8" ht="80.150000000000006" customHeight="1" x14ac:dyDescent="0.35">
      <c r="B25" s="43" t="s">
        <v>33</v>
      </c>
      <c r="C25" s="43"/>
      <c r="D25" s="43"/>
      <c r="E25" s="43"/>
      <c r="F25" s="43"/>
      <c r="G25" s="43"/>
      <c r="H25" s="43"/>
    </row>
    <row r="26" spans="2:8" ht="15.75" customHeight="1" x14ac:dyDescent="0.35"/>
  </sheetData>
  <mergeCells count="2">
    <mergeCell ref="B2:H2"/>
    <mergeCell ref="B25:H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E0723-7E94-4949-BC55-59B7BF685F0D}">
  <sheetPr>
    <tabColor rgb="FF92D050"/>
  </sheetPr>
  <dimension ref="B2:L17"/>
  <sheetViews>
    <sheetView workbookViewId="0">
      <selection activeCell="J15" sqref="J15"/>
    </sheetView>
  </sheetViews>
  <sheetFormatPr defaultRowHeight="14.5" x14ac:dyDescent="0.35"/>
  <cols>
    <col min="3" max="3" width="11.81640625" bestFit="1" customWidth="1"/>
    <col min="6" max="6" width="11.81640625" bestFit="1" customWidth="1"/>
    <col min="8" max="8" width="11.81640625" bestFit="1" customWidth="1"/>
  </cols>
  <sheetData>
    <row r="2" spans="2:12" ht="15.5" x14ac:dyDescent="0.35">
      <c r="B2" s="44" t="s">
        <v>54</v>
      </c>
      <c r="C2" s="45"/>
      <c r="D2" s="45"/>
      <c r="E2" s="45"/>
      <c r="F2" s="45"/>
      <c r="G2" s="45"/>
      <c r="H2" s="46"/>
    </row>
    <row r="3" spans="2:12" x14ac:dyDescent="0.35">
      <c r="B3" s="2" t="s">
        <v>27</v>
      </c>
      <c r="C3" s="10" t="s">
        <v>6</v>
      </c>
      <c r="D3" s="10" t="s">
        <v>0</v>
      </c>
      <c r="E3" s="10" t="s">
        <v>5</v>
      </c>
      <c r="F3" s="10" t="s">
        <v>1</v>
      </c>
      <c r="G3" s="10" t="s">
        <v>2</v>
      </c>
      <c r="H3" s="12" t="s">
        <v>3</v>
      </c>
    </row>
    <row r="4" spans="2:12" x14ac:dyDescent="0.35">
      <c r="B4" s="2" t="s">
        <v>15</v>
      </c>
      <c r="C4" s="30">
        <v>100</v>
      </c>
      <c r="D4" s="30"/>
      <c r="E4" s="30">
        <v>100</v>
      </c>
      <c r="F4" s="30"/>
      <c r="G4" s="30"/>
      <c r="H4" s="31"/>
    </row>
    <row r="5" spans="2:12" x14ac:dyDescent="0.35">
      <c r="B5" s="2" t="s">
        <v>16</v>
      </c>
      <c r="C5" s="30">
        <v>104.8713738368911</v>
      </c>
      <c r="D5" s="30"/>
      <c r="E5" s="30">
        <v>134.62128181539404</v>
      </c>
      <c r="F5" s="30"/>
      <c r="G5" s="30"/>
      <c r="H5" s="31"/>
    </row>
    <row r="6" spans="2:12" x14ac:dyDescent="0.35">
      <c r="B6" s="2" t="s">
        <v>17</v>
      </c>
      <c r="C6" s="30">
        <v>100</v>
      </c>
      <c r="D6" s="30"/>
      <c r="E6" s="30">
        <v>111.34621281815393</v>
      </c>
      <c r="F6" s="30"/>
      <c r="G6" s="30"/>
      <c r="H6" s="31"/>
    </row>
    <row r="7" spans="2:12" x14ac:dyDescent="0.35">
      <c r="B7" s="2" t="s">
        <v>18</v>
      </c>
      <c r="C7" s="30">
        <v>96.825396825396837</v>
      </c>
      <c r="D7" s="30"/>
      <c r="E7" s="30">
        <v>119.59521619135234</v>
      </c>
      <c r="F7" s="30"/>
      <c r="G7" s="30"/>
      <c r="H7" s="31"/>
    </row>
    <row r="8" spans="2:12" x14ac:dyDescent="0.35">
      <c r="B8" s="2" t="s">
        <v>19</v>
      </c>
      <c r="C8" s="39">
        <v>99.671592775041049</v>
      </c>
      <c r="D8" s="39">
        <v>100</v>
      </c>
      <c r="E8" s="39">
        <v>187.05918429929466</v>
      </c>
      <c r="F8" s="39">
        <v>100</v>
      </c>
      <c r="G8" s="30"/>
      <c r="H8" s="31"/>
    </row>
    <row r="9" spans="2:12" x14ac:dyDescent="0.35">
      <c r="B9" s="2" t="s">
        <v>20</v>
      </c>
      <c r="C9" s="39">
        <v>111.54898741105639</v>
      </c>
      <c r="D9" s="39">
        <v>100.11273957158964</v>
      </c>
      <c r="E9" s="39">
        <v>297.45476847592755</v>
      </c>
      <c r="F9" s="39">
        <v>122.22222222222223</v>
      </c>
      <c r="G9" s="30"/>
      <c r="H9" s="31"/>
    </row>
    <row r="10" spans="2:12" x14ac:dyDescent="0.35">
      <c r="B10" s="2" t="s">
        <v>21</v>
      </c>
      <c r="C10" s="39">
        <v>111.6584564860427</v>
      </c>
      <c r="D10" s="39">
        <v>104.28410372040587</v>
      </c>
      <c r="E10" s="39">
        <v>307.88101809260957</v>
      </c>
      <c r="F10" s="39">
        <v>126.50793650793651</v>
      </c>
      <c r="G10" s="30"/>
      <c r="H10" s="31"/>
    </row>
    <row r="11" spans="2:12" x14ac:dyDescent="0.35">
      <c r="B11" s="2" t="s">
        <v>22</v>
      </c>
      <c r="C11" s="30">
        <v>112.91735084838534</v>
      </c>
      <c r="D11" s="30">
        <v>105.97519729425029</v>
      </c>
      <c r="E11" s="30">
        <v>314.32076050291317</v>
      </c>
      <c r="F11" s="30">
        <v>150.63492063492063</v>
      </c>
      <c r="G11" s="30"/>
      <c r="H11" s="31"/>
    </row>
    <row r="12" spans="2:12" x14ac:dyDescent="0.35">
      <c r="B12" s="2" t="s">
        <v>23</v>
      </c>
      <c r="C12" s="30">
        <v>112.42474001094691</v>
      </c>
      <c r="D12" s="30">
        <v>105.97519729425029</v>
      </c>
      <c r="E12" s="30">
        <v>303.89451088623122</v>
      </c>
      <c r="F12" s="30">
        <v>170.63492063492066</v>
      </c>
      <c r="G12" s="30"/>
      <c r="H12" s="31"/>
    </row>
    <row r="13" spans="2:12" x14ac:dyDescent="0.35">
      <c r="B13" s="2" t="s">
        <v>24</v>
      </c>
      <c r="C13" s="30">
        <v>77.613574165298317</v>
      </c>
      <c r="D13" s="30">
        <v>83.427282976324705</v>
      </c>
      <c r="E13" s="30">
        <v>379.33149340693035</v>
      </c>
      <c r="F13" s="30">
        <v>134.28571428571431</v>
      </c>
      <c r="G13" s="30">
        <v>100</v>
      </c>
      <c r="H13" s="31">
        <v>100</v>
      </c>
    </row>
    <row r="14" spans="2:12" x14ac:dyDescent="0.35">
      <c r="B14" s="2" t="s">
        <v>25</v>
      </c>
      <c r="C14" s="30">
        <v>32.950191570881231</v>
      </c>
      <c r="D14" s="30">
        <v>66.516347237880495</v>
      </c>
      <c r="E14" s="30">
        <v>520.69917203311866</v>
      </c>
      <c r="F14" s="30">
        <v>97.142857142857139</v>
      </c>
      <c r="G14" s="30">
        <v>81.989470767525631</v>
      </c>
      <c r="H14" s="31">
        <v>76.091476091476096</v>
      </c>
      <c r="K14" s="38"/>
      <c r="L14" s="38"/>
    </row>
    <row r="15" spans="2:12" x14ac:dyDescent="0.35">
      <c r="B15" s="2" t="s">
        <v>26</v>
      </c>
      <c r="C15" s="30">
        <v>45.374931581828136</v>
      </c>
      <c r="D15" s="30">
        <v>62.006764374295386</v>
      </c>
      <c r="E15" s="30">
        <v>533.57865685372576</v>
      </c>
      <c r="F15" s="30">
        <v>100.63492063492063</v>
      </c>
      <c r="G15" s="30">
        <v>64.837905236907716</v>
      </c>
      <c r="H15" s="31">
        <v>59.355509355509348</v>
      </c>
    </row>
    <row r="16" spans="2:12" x14ac:dyDescent="0.35">
      <c r="B16" s="2" t="s">
        <v>32</v>
      </c>
      <c r="C16" s="30">
        <v>80.81007115489875</v>
      </c>
      <c r="D16" s="30">
        <v>84.554678692220975</v>
      </c>
      <c r="E16" s="30">
        <v>1153.0205458448329</v>
      </c>
      <c r="F16" s="30">
        <v>165.07936507936509</v>
      </c>
      <c r="G16" s="30">
        <v>103.62981435300638</v>
      </c>
      <c r="H16" s="31">
        <v>98.440748440748436</v>
      </c>
    </row>
    <row r="17" spans="2:8" x14ac:dyDescent="0.35">
      <c r="B17" s="11" t="s">
        <v>52</v>
      </c>
      <c r="C17" s="32">
        <v>84.729064039408868</v>
      </c>
      <c r="D17" s="32">
        <v>99.210822998872615</v>
      </c>
      <c r="E17" s="32">
        <v>1453.5418583256669</v>
      </c>
      <c r="F17" s="32">
        <v>177.77777777777777</v>
      </c>
      <c r="G17" s="32">
        <v>115.82155721806593</v>
      </c>
      <c r="H17" s="33">
        <v>109.14760914760915</v>
      </c>
    </row>
  </sheetData>
  <mergeCells count="1">
    <mergeCell ref="B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2288-430B-4F5B-A554-5FB25AA21535}">
  <sheetPr>
    <tabColor rgb="FF92D050"/>
  </sheetPr>
  <dimension ref="B2:G13"/>
  <sheetViews>
    <sheetView workbookViewId="0">
      <selection activeCell="L9" sqref="L9"/>
    </sheetView>
  </sheetViews>
  <sheetFormatPr defaultColWidth="8.7265625" defaultRowHeight="14.5" x14ac:dyDescent="0.35"/>
  <cols>
    <col min="1" max="3" width="8.7265625" style="1"/>
    <col min="4" max="4" width="11" style="1" bestFit="1" customWidth="1"/>
    <col min="5" max="5" width="8.7265625" style="1"/>
    <col min="6" max="6" width="10.1796875" style="1" customWidth="1"/>
    <col min="7" max="7" width="17.1796875" style="1" customWidth="1"/>
    <col min="8" max="16384" width="8.7265625" style="1"/>
  </cols>
  <sheetData>
    <row r="2" spans="2:7" ht="48" customHeight="1" x14ac:dyDescent="0.35">
      <c r="B2" s="40" t="s">
        <v>55</v>
      </c>
      <c r="C2" s="41"/>
      <c r="D2" s="41"/>
      <c r="E2" s="41"/>
      <c r="F2" s="41"/>
      <c r="G2" s="42"/>
    </row>
    <row r="3" spans="2:7" x14ac:dyDescent="0.35">
      <c r="B3" s="16" t="s">
        <v>4</v>
      </c>
      <c r="C3" s="14" t="s">
        <v>5</v>
      </c>
      <c r="D3" s="14" t="s">
        <v>6</v>
      </c>
      <c r="E3" s="14" t="s">
        <v>7</v>
      </c>
      <c r="F3" s="14" t="s">
        <v>8</v>
      </c>
      <c r="G3" s="15" t="s">
        <v>0</v>
      </c>
    </row>
    <row r="4" spans="2:7" x14ac:dyDescent="0.35">
      <c r="B4" s="8">
        <v>1976</v>
      </c>
      <c r="C4" s="4">
        <v>15</v>
      </c>
      <c r="D4" s="4">
        <v>11.9</v>
      </c>
      <c r="E4" s="4">
        <v>8.9</v>
      </c>
      <c r="F4" s="4">
        <v>2.6</v>
      </c>
      <c r="G4" s="5">
        <v>3.5</v>
      </c>
    </row>
    <row r="5" spans="2:7" x14ac:dyDescent="0.35">
      <c r="B5" s="8">
        <v>1981</v>
      </c>
      <c r="C5" s="4">
        <v>16</v>
      </c>
      <c r="D5" s="4">
        <v>10.1</v>
      </c>
      <c r="E5" s="4">
        <v>8.8000000000000007</v>
      </c>
      <c r="F5" s="4">
        <v>2</v>
      </c>
      <c r="G5" s="5">
        <v>3.8</v>
      </c>
    </row>
    <row r="6" spans="2:7" x14ac:dyDescent="0.35">
      <c r="B6" s="8">
        <v>1986</v>
      </c>
      <c r="C6" s="4">
        <v>15.2</v>
      </c>
      <c r="D6" s="4">
        <v>10</v>
      </c>
      <c r="E6" s="4">
        <v>8.8000000000000007</v>
      </c>
      <c r="F6" s="4">
        <v>2.2000000000000002</v>
      </c>
      <c r="G6" s="5">
        <v>3.3</v>
      </c>
    </row>
    <row r="7" spans="2:7" x14ac:dyDescent="0.35">
      <c r="B7" s="8">
        <v>1991</v>
      </c>
      <c r="C7" s="4">
        <v>14.7</v>
      </c>
      <c r="D7" s="4">
        <v>9.1</v>
      </c>
      <c r="E7" s="4">
        <v>7.8</v>
      </c>
      <c r="F7" s="4">
        <v>1.9</v>
      </c>
      <c r="G7" s="5">
        <v>2.5</v>
      </c>
    </row>
    <row r="8" spans="2:7" x14ac:dyDescent="0.35">
      <c r="B8" s="8">
        <v>1996</v>
      </c>
      <c r="C8" s="4">
        <v>15.1</v>
      </c>
      <c r="D8" s="4">
        <v>8.5</v>
      </c>
      <c r="E8" s="4">
        <v>7</v>
      </c>
      <c r="F8" s="4">
        <v>4.5</v>
      </c>
      <c r="G8" s="5">
        <v>2.2000000000000002</v>
      </c>
    </row>
    <row r="9" spans="2:7" x14ac:dyDescent="0.35">
      <c r="B9" s="8">
        <v>2001</v>
      </c>
      <c r="C9" s="4">
        <v>15.8</v>
      </c>
      <c r="D9" s="4">
        <v>9.1999999999999993</v>
      </c>
      <c r="E9" s="4">
        <v>7.1</v>
      </c>
      <c r="F9" s="4">
        <v>4.5999999999999996</v>
      </c>
      <c r="G9" s="5">
        <v>2.1</v>
      </c>
    </row>
    <row r="10" spans="2:7" x14ac:dyDescent="0.35">
      <c r="B10" s="8">
        <v>2006</v>
      </c>
      <c r="C10" s="4">
        <v>14.5</v>
      </c>
      <c r="D10" s="4">
        <v>10.1</v>
      </c>
      <c r="E10" s="4">
        <v>7.2</v>
      </c>
      <c r="F10" s="4">
        <v>5.0999999999999996</v>
      </c>
      <c r="G10" s="5">
        <v>2.5</v>
      </c>
    </row>
    <row r="11" spans="2:7" x14ac:dyDescent="0.35">
      <c r="B11" s="8">
        <v>2011</v>
      </c>
      <c r="C11" s="4">
        <v>16</v>
      </c>
      <c r="D11" s="4">
        <v>11.7</v>
      </c>
      <c r="E11" s="4">
        <v>7.6</v>
      </c>
      <c r="F11" s="4">
        <v>7.7</v>
      </c>
      <c r="G11" s="5">
        <v>2.5</v>
      </c>
    </row>
    <row r="12" spans="2:7" x14ac:dyDescent="0.35">
      <c r="B12" s="8">
        <v>2016</v>
      </c>
      <c r="C12" s="4">
        <v>19.2</v>
      </c>
      <c r="D12" s="4">
        <v>13.7</v>
      </c>
      <c r="E12" s="4">
        <v>7.3</v>
      </c>
      <c r="F12" s="4">
        <v>7.5</v>
      </c>
      <c r="G12" s="5">
        <v>2.8</v>
      </c>
    </row>
    <row r="13" spans="2:7" x14ac:dyDescent="0.35">
      <c r="B13" s="13">
        <v>2021</v>
      </c>
      <c r="C13" s="6">
        <v>8.9</v>
      </c>
      <c r="D13" s="6">
        <v>6.3</v>
      </c>
      <c r="E13" s="6">
        <v>4.8</v>
      </c>
      <c r="F13" s="6">
        <v>6.5</v>
      </c>
      <c r="G13" s="7">
        <v>1.7</v>
      </c>
    </row>
  </sheetData>
  <mergeCells count="1">
    <mergeCell ref="B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C3CF-F3C0-4CB8-AFA4-845B68E6B0BA}">
  <sheetPr>
    <tabColor rgb="FF92D050"/>
  </sheetPr>
  <dimension ref="B3:I20"/>
  <sheetViews>
    <sheetView tabSelected="1" workbookViewId="0">
      <selection activeCell="D12" sqref="D12"/>
    </sheetView>
  </sheetViews>
  <sheetFormatPr defaultRowHeight="14.5" x14ac:dyDescent="0.35"/>
  <cols>
    <col min="2" max="2" width="37.453125" bestFit="1" customWidth="1"/>
    <col min="3" max="3" width="10.81640625" bestFit="1" customWidth="1"/>
    <col min="4" max="4" width="51.26953125" bestFit="1" customWidth="1"/>
    <col min="5" max="5" width="22.7265625" bestFit="1" customWidth="1"/>
    <col min="6" max="6" width="22" bestFit="1" customWidth="1"/>
    <col min="7" max="7" width="11.54296875" bestFit="1" customWidth="1"/>
    <col min="8" max="8" width="24.54296875" bestFit="1" customWidth="1"/>
    <col min="9" max="9" width="46.54296875" bestFit="1" customWidth="1"/>
  </cols>
  <sheetData>
    <row r="3" spans="2:9" x14ac:dyDescent="0.35">
      <c r="B3" s="48" t="s">
        <v>56</v>
      </c>
      <c r="C3" s="49"/>
      <c r="D3" s="49"/>
      <c r="E3" s="49"/>
      <c r="F3" s="49"/>
      <c r="G3" s="49"/>
      <c r="H3" s="49"/>
      <c r="I3" s="50"/>
    </row>
    <row r="4" spans="2:9" x14ac:dyDescent="0.35">
      <c r="B4" s="9" t="s">
        <v>28</v>
      </c>
      <c r="C4" s="10" t="s">
        <v>34</v>
      </c>
      <c r="D4" s="10" t="s">
        <v>48</v>
      </c>
      <c r="E4" s="10" t="s">
        <v>49</v>
      </c>
      <c r="F4" s="10" t="s">
        <v>35</v>
      </c>
      <c r="G4" s="10" t="s">
        <v>36</v>
      </c>
      <c r="H4" s="10" t="s">
        <v>50</v>
      </c>
      <c r="I4" s="12" t="s">
        <v>58</v>
      </c>
    </row>
    <row r="5" spans="2:9" x14ac:dyDescent="0.35">
      <c r="B5" s="19" t="s">
        <v>37</v>
      </c>
      <c r="C5" s="17" t="s">
        <v>7</v>
      </c>
      <c r="D5" s="23">
        <v>1.94</v>
      </c>
      <c r="E5" s="17">
        <v>40.799999999999997</v>
      </c>
      <c r="F5" s="28">
        <v>704</v>
      </c>
      <c r="G5" s="28">
        <v>803</v>
      </c>
      <c r="H5" s="17">
        <f t="shared" ref="H5:H18" si="0">(((TRUNC(G5/100)*60)+MOD(G5,100))-((TRUNC(F5/100)*60)+MOD(F5,100)))</f>
        <v>59</v>
      </c>
      <c r="I5" s="24">
        <f>E5/(H5/60)</f>
        <v>41.49152542372881</v>
      </c>
    </row>
    <row r="6" spans="2:9" x14ac:dyDescent="0.35">
      <c r="B6" s="19" t="s">
        <v>38</v>
      </c>
      <c r="C6" s="17" t="s">
        <v>0</v>
      </c>
      <c r="D6" s="23">
        <v>1.75</v>
      </c>
      <c r="E6" s="17">
        <v>24.5</v>
      </c>
      <c r="F6" s="28">
        <v>702</v>
      </c>
      <c r="G6" s="28">
        <v>744</v>
      </c>
      <c r="H6" s="17">
        <f t="shared" si="0"/>
        <v>42</v>
      </c>
      <c r="I6" s="24">
        <f t="shared" ref="I6:I18" si="1">E6/(H6/60)</f>
        <v>35</v>
      </c>
    </row>
    <row r="7" spans="2:9" x14ac:dyDescent="0.35">
      <c r="B7" s="19" t="s">
        <v>39</v>
      </c>
      <c r="C7" s="17" t="s">
        <v>6</v>
      </c>
      <c r="D7" s="23">
        <v>3.5</v>
      </c>
      <c r="E7" s="17">
        <v>38.700000000000003</v>
      </c>
      <c r="F7" s="28">
        <v>714</v>
      </c>
      <c r="G7" s="28">
        <v>759</v>
      </c>
      <c r="H7" s="17">
        <f t="shared" si="0"/>
        <v>45</v>
      </c>
      <c r="I7" s="24">
        <f t="shared" si="1"/>
        <v>51.6</v>
      </c>
    </row>
    <row r="8" spans="2:9" x14ac:dyDescent="0.35">
      <c r="B8" s="19" t="s">
        <v>46</v>
      </c>
      <c r="C8" s="17" t="s">
        <v>5</v>
      </c>
      <c r="D8" s="23">
        <v>11.2</v>
      </c>
      <c r="E8" s="17">
        <v>33.799999999999997</v>
      </c>
      <c r="F8" s="28">
        <v>703</v>
      </c>
      <c r="G8" s="28">
        <v>741</v>
      </c>
      <c r="H8" s="17">
        <f t="shared" si="0"/>
        <v>38</v>
      </c>
      <c r="I8" s="24">
        <f t="shared" si="1"/>
        <v>53.368421052631575</v>
      </c>
    </row>
    <row r="9" spans="2:9" x14ac:dyDescent="0.35">
      <c r="B9" s="19" t="s">
        <v>30</v>
      </c>
      <c r="C9" s="17" t="s">
        <v>8</v>
      </c>
      <c r="D9" s="23">
        <v>1.47</v>
      </c>
      <c r="E9" s="17">
        <v>14.7</v>
      </c>
      <c r="F9" s="28">
        <v>703</v>
      </c>
      <c r="G9" s="28">
        <v>730</v>
      </c>
      <c r="H9" s="17">
        <f t="shared" si="0"/>
        <v>27</v>
      </c>
      <c r="I9" s="24">
        <f t="shared" si="1"/>
        <v>32.666666666666664</v>
      </c>
    </row>
    <row r="10" spans="2:9" x14ac:dyDescent="0.35">
      <c r="B10" s="19" t="s">
        <v>40</v>
      </c>
      <c r="C10" s="17" t="s">
        <v>6</v>
      </c>
      <c r="D10" s="23">
        <v>2.1</v>
      </c>
      <c r="E10" s="17">
        <v>29.4</v>
      </c>
      <c r="F10" s="28">
        <v>700</v>
      </c>
      <c r="G10" s="28">
        <v>748</v>
      </c>
      <c r="H10" s="17">
        <f t="shared" si="0"/>
        <v>48</v>
      </c>
      <c r="I10" s="24">
        <f t="shared" si="1"/>
        <v>36.749999999999993</v>
      </c>
    </row>
    <row r="11" spans="2:9" x14ac:dyDescent="0.35">
      <c r="B11" s="19" t="s">
        <v>29</v>
      </c>
      <c r="C11" s="17" t="s">
        <v>7</v>
      </c>
      <c r="D11" s="23">
        <v>6.66</v>
      </c>
      <c r="E11" s="17">
        <v>40</v>
      </c>
      <c r="F11" s="28">
        <v>703</v>
      </c>
      <c r="G11" s="28">
        <v>749</v>
      </c>
      <c r="H11" s="17">
        <f t="shared" si="0"/>
        <v>46</v>
      </c>
      <c r="I11" s="24">
        <f t="shared" si="1"/>
        <v>52.173913043478258</v>
      </c>
    </row>
    <row r="12" spans="2:9" x14ac:dyDescent="0.35">
      <c r="B12" s="19" t="s">
        <v>41</v>
      </c>
      <c r="C12" s="17" t="s">
        <v>0</v>
      </c>
      <c r="D12" s="23">
        <v>1.46</v>
      </c>
      <c r="E12" s="17">
        <v>21.9</v>
      </c>
      <c r="F12" s="28">
        <v>720</v>
      </c>
      <c r="G12" s="28">
        <v>754</v>
      </c>
      <c r="H12" s="17">
        <f t="shared" si="0"/>
        <v>34</v>
      </c>
      <c r="I12" s="24">
        <f t="shared" si="1"/>
        <v>38.647058823529413</v>
      </c>
    </row>
    <row r="13" spans="2:9" x14ac:dyDescent="0.35">
      <c r="B13" s="19" t="s">
        <v>42</v>
      </c>
      <c r="C13" s="17" t="s">
        <v>5</v>
      </c>
      <c r="D13" s="23">
        <v>2.17</v>
      </c>
      <c r="E13" s="17">
        <v>34.799999999999997</v>
      </c>
      <c r="F13" s="28">
        <v>700</v>
      </c>
      <c r="G13" s="28">
        <v>752</v>
      </c>
      <c r="H13" s="17">
        <f t="shared" si="0"/>
        <v>52</v>
      </c>
      <c r="I13" s="24">
        <f t="shared" si="1"/>
        <v>40.153846153846146</v>
      </c>
    </row>
    <row r="14" spans="2:9" x14ac:dyDescent="0.35">
      <c r="B14" s="19" t="s">
        <v>57</v>
      </c>
      <c r="C14" s="17" t="s">
        <v>8</v>
      </c>
      <c r="D14" s="23">
        <v>3.7</v>
      </c>
      <c r="E14" s="17">
        <v>55.44</v>
      </c>
      <c r="F14" s="28">
        <v>704</v>
      </c>
      <c r="G14" s="28">
        <v>758</v>
      </c>
      <c r="H14" s="17">
        <f t="shared" si="0"/>
        <v>54</v>
      </c>
      <c r="I14" s="24">
        <f t="shared" si="1"/>
        <v>61.599999999999994</v>
      </c>
    </row>
    <row r="15" spans="2:9" x14ac:dyDescent="0.35">
      <c r="B15" s="19" t="s">
        <v>43</v>
      </c>
      <c r="C15" s="17" t="s">
        <v>6</v>
      </c>
      <c r="D15" s="23">
        <v>1.4</v>
      </c>
      <c r="E15" s="17">
        <v>21</v>
      </c>
      <c r="F15" s="28">
        <v>707</v>
      </c>
      <c r="G15" s="28">
        <v>742</v>
      </c>
      <c r="H15" s="17">
        <f t="shared" si="0"/>
        <v>35</v>
      </c>
      <c r="I15" s="24">
        <f t="shared" si="1"/>
        <v>36</v>
      </c>
    </row>
    <row r="16" spans="2:9" x14ac:dyDescent="0.35">
      <c r="B16" s="19" t="s">
        <v>31</v>
      </c>
      <c r="C16" s="17" t="s">
        <v>5</v>
      </c>
      <c r="D16" s="23">
        <v>3</v>
      </c>
      <c r="E16" s="17">
        <v>36</v>
      </c>
      <c r="F16" s="28">
        <v>608</v>
      </c>
      <c r="G16" s="28">
        <v>645</v>
      </c>
      <c r="H16" s="17">
        <f t="shared" si="0"/>
        <v>37</v>
      </c>
      <c r="I16" s="24">
        <f t="shared" si="1"/>
        <v>58.378378378378379</v>
      </c>
    </row>
    <row r="17" spans="2:9" x14ac:dyDescent="0.35">
      <c r="B17" s="19" t="s">
        <v>44</v>
      </c>
      <c r="C17" s="17" t="s">
        <v>8</v>
      </c>
      <c r="D17" s="23">
        <v>1.1399999999999999</v>
      </c>
      <c r="E17" s="17">
        <v>16</v>
      </c>
      <c r="F17" s="28">
        <v>703</v>
      </c>
      <c r="G17" s="28">
        <v>730</v>
      </c>
      <c r="H17" s="17">
        <f t="shared" si="0"/>
        <v>27</v>
      </c>
      <c r="I17" s="24">
        <f t="shared" si="1"/>
        <v>35.555555555555557</v>
      </c>
    </row>
    <row r="18" spans="2:9" x14ac:dyDescent="0.35">
      <c r="B18" s="11" t="s">
        <v>45</v>
      </c>
      <c r="C18" s="25" t="s">
        <v>7</v>
      </c>
      <c r="D18" s="26">
        <v>1.2</v>
      </c>
      <c r="E18" s="25">
        <v>16.899999999999999</v>
      </c>
      <c r="F18" s="29">
        <v>702</v>
      </c>
      <c r="G18" s="29">
        <v>737</v>
      </c>
      <c r="H18" s="25">
        <f t="shared" si="0"/>
        <v>35</v>
      </c>
      <c r="I18" s="27">
        <f t="shared" si="1"/>
        <v>28.971428571428568</v>
      </c>
    </row>
    <row r="19" spans="2:9" x14ac:dyDescent="0.35">
      <c r="B19" s="17"/>
      <c r="C19" s="17"/>
      <c r="D19" s="23"/>
      <c r="E19" s="17"/>
      <c r="F19" s="28"/>
      <c r="G19" s="28"/>
      <c r="H19" s="17"/>
      <c r="I19" s="18"/>
    </row>
    <row r="20" spans="2:9" ht="30" customHeight="1" x14ac:dyDescent="0.35">
      <c r="B20" s="47" t="s">
        <v>47</v>
      </c>
      <c r="C20" s="47"/>
      <c r="D20" s="47"/>
      <c r="E20" s="47"/>
      <c r="F20" s="47"/>
      <c r="G20" s="47"/>
      <c r="H20" s="47"/>
      <c r="I20" s="47"/>
    </row>
  </sheetData>
  <mergeCells count="2">
    <mergeCell ref="B20:I20"/>
    <mergeCell ref="B3: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Figure 25</vt:lpstr>
      <vt:lpstr>Figure 26</vt:lpstr>
      <vt:lpstr>Figure 27 and Figure 28</vt:lpstr>
      <vt:lpstr>Figure 29 and Figure 30</vt:lpstr>
      <vt:lpstr>Figure 31</vt:lpstr>
      <vt:lpstr>Figure 32</vt:lpstr>
      <vt:lpstr>'Figure 31'!_Ref396309540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AVERY Rodney</dc:creator>
  <cp:lastModifiedBy>Avery, Rodney</cp:lastModifiedBy>
  <dcterms:created xsi:type="dcterms:W3CDTF">2023-05-23T01:45:26Z</dcterms:created>
  <dcterms:modified xsi:type="dcterms:W3CDTF">2025-05-19T04:20:37Z</dcterms:modified>
</cp:coreProperties>
</file>