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P&amp;R\BITRE\TSS\01 Data Sources\Australian_Trauma_Registry\Bi-annual tables\2021_January-June\"/>
    </mc:Choice>
  </mc:AlternateContent>
  <bookViews>
    <workbookView xWindow="0" yWindow="0" windowWidth="25455" windowHeight="13920"/>
  </bookViews>
  <sheets>
    <sheet name="Registry Summary Jan - Jun2021" sheetId="8" r:id="rId1"/>
    <sheet name="Notes" sheetId="12" r:id="rId2"/>
    <sheet name="Index" sheetId="9" r:id="rId3"/>
    <sheet name="On-road severe injuries" sheetId="14" r:id="rId4"/>
    <sheet name="Off-road severe injuries" sheetId="16" r:id="rId5"/>
    <sheet name="Non-transport severe injuries" sheetId="17" r:id="rId6"/>
    <sheet name="Non-transport" sheetId="5" state="hidden" r:id="rId7"/>
    <sheet name="All severe injuries" sheetId="6" r:id="rId8"/>
    <sheet name="Severe Injuries - Jurisdictions" sheetId="19" r:id="rId9"/>
  </sheets>
  <definedNames>
    <definedName name="Definitions">Notes!$A$31</definedName>
    <definedName name="General_notes">Notes!$A$11</definedName>
    <definedName name="GENERAL_TABLES___ALL_SEVERE_INJURIES" localSheetId="8">'Severe Injuries - Jurisdictions'!$A$8</definedName>
    <definedName name="GENERAL_TABLES___ALL_SEVERE_INJURIES">'All severe injuries'!$A$8</definedName>
    <definedName name="Index_GENERAL_TABLES___ALL_SEVERE_INJURY" localSheetId="2">Index!$A$72</definedName>
    <definedName name="Index_NON_TRANSPORT_SEVERE_INJURY" localSheetId="2">Index!$A$56</definedName>
    <definedName name="Index_OFF_ROAD_TRANSPORT_RELATED_SEVERE_INJURIES" localSheetId="2">Index!$A$36</definedName>
    <definedName name="Index_ON_ROAD_TRANSPORT_RELATED_SEVERE_INJURIES" localSheetId="2">Index!$A$10</definedName>
    <definedName name="NON_TRANSPORT_INJURIES" localSheetId="5">'Non-transport severe injuries'!$A$8</definedName>
    <definedName name="NON_TRANSPORT_INJURIES">'Non-transport'!$A$8</definedName>
    <definedName name="OFF_ROAD_TRANSPORT_RELATED_INJURIES" localSheetId="4">'Off-road severe injuries'!$A$8</definedName>
    <definedName name="OFF_ROAD_TRANSPORT_RELATED_INJURIES">#REF!</definedName>
    <definedName name="ON_ROAD_TRANSPORT_RELATED_INJURIES" localSheetId="3">'On-road severe injuries'!$A$8</definedName>
    <definedName name="ON_ROAD_TRANSPORT_RELATED_INJURIES">#REF!</definedName>
    <definedName name="_xlnm.Print_Area" localSheetId="1">Notes!$A$1:$K$46</definedName>
    <definedName name="_xlnm.Print_Area" localSheetId="4">'Off-road severe injuries'!$A$1:$U$302</definedName>
    <definedName name="_xlnm.Print_Area" localSheetId="3">'On-road severe injuries'!$A$1:$W$323</definedName>
    <definedName name="_xlnm.Print_Area" localSheetId="0">'Registry Summary Jan - Jun2021'!$A$1:$T$55</definedName>
    <definedName name="Reference">Notes!$A$46</definedName>
    <definedName name="Summary_page">'Registry Summary Jan - Jun2021'!$A$6</definedName>
    <definedName name="Table_10__a_._Count_of_Cases__Discharge_Destination_by_Gender_and_age_group__for_On_Road_Transport_Injuries" localSheetId="3">'On-road severe injuries'!$A$220</definedName>
    <definedName name="Table_10__a_._Count_of_Cases__Discharge_Destination_by_Gender_and_age_group__for_On_Road_Transport_Injuries">#REF!</definedName>
    <definedName name="Table_10_b_._Count_of_Cases__Discharge_Destination_by_Gender_and_age_group__for_On_road_Transport_Injuries" localSheetId="3">'On-road severe injuries'!$A$246</definedName>
    <definedName name="Table_10_b_._Count_of_Cases__Discharge_Destination_by_Gender_and_age_group__for_On_road_Transport_Injuries">#REF!</definedName>
    <definedName name="Table_11_a_._Count_of_Cases__Disposition_after_Emergency_Department__by_gender_and_age_group__for_On_Road_transport_related_injuries" localSheetId="3">'On-road severe injuries'!$A$272</definedName>
    <definedName name="Table_11_a_._Count_of_Cases__Disposition_after_Emergency_Department__by_gender_and_age_group__for_On_Road_transport_related_injuries">#REF!</definedName>
    <definedName name="Table_11_b_._Count_of_Cases__Disposition_after_Emergency_Department__by_gender_and_age_group__for_On_Road_transport_related_injuries" localSheetId="3">'On-road severe injuries'!$A$298</definedName>
    <definedName name="Table_11_b_._Count_of_Cases__Disposition_after_Emergency_Department__by_gender_and_age_group__for_On_Road_transport_related_injuries">#REF!</definedName>
    <definedName name="Table_12_a_._Count___Discharged_Alive__Off_Road_transport_related_Injuries" localSheetId="4">'Off-road severe injuries'!$A$11</definedName>
    <definedName name="Table_12_a_._Count___Discharged_Alive__Off_Road_transport_related_Injuries">#REF!</definedName>
    <definedName name="Table_12_b_._Count___Deceased__within_30_days___Off_Road_transport_related_Injuries" localSheetId="4">'Off-road severe injuries'!$F$11</definedName>
    <definedName name="Table_12_b_._Count___Deceased__within_30_days___Off_Road_transport_related_Injuries">#REF!</definedName>
    <definedName name="Table_12_c_._Count___Deceased__after_30_days___Off_Road_transport_related_Injuries" localSheetId="4">'Off-road severe injuries'!$L$11</definedName>
    <definedName name="Table_12_c_._Count___Deceased__after_30_days___Off_Road_transport_related_Injuries">#REF!</definedName>
    <definedName name="Table_13_a_._Count_of_Cases__Place_of_Injury_by_age_group__Discharged_Alive___Off_Road_Transport_related_Injuries" localSheetId="4">'Off-road severe injuries'!$A$25</definedName>
    <definedName name="Table_13_a_._Count_of_Cases__Place_of_Injury_by_age_group__Discharged_Alive___Off_Road_Transport_related_Injuries">#REF!</definedName>
    <definedName name="Table_13_b_._Count_of_Cases__Place_of_Injury_by_age_group__Off_Road_Transport_related_Injury__Deceased__within_30_days" localSheetId="4">'Off-road severe injuries'!$A$40</definedName>
    <definedName name="Table_13_b_._Count_of_Cases__Place_of_Injury_by_age_group__Off_Road_Transport_related_Injury__Deceased__within_30_days">#REF!</definedName>
    <definedName name="Table_13_c_._Count_of_Cases__Place_of_Injury_by_age_range__off_road_transport_related__Deceased__after_30_days" localSheetId="4">'Off-road severe injuries'!$A$55</definedName>
    <definedName name="Table_13_c_._Count_of_Cases__Place_of_Injury_by_age_range__off_road_transport_related__Deceased__after_30_days">#REF!</definedName>
    <definedName name="Table_13_d_._Count_of_Cases__Place_of_Injury_by_Road_User__off_road_transport_related" localSheetId="4">'Off-road severe injuries'!$A$59</definedName>
    <definedName name="Table_13_d_._Count_of_Cases__Place_of_Injury_by_Road_User__off_road_transport_related">#REF!</definedName>
    <definedName name="Table_14_a_._Count_of_Cases__Gender__Males__Off_Road_Transport_related" localSheetId="4">'Off-road severe injuries'!$A$72</definedName>
    <definedName name="Table_14_a_._Count_of_Cases__Gender__Males__Off_Road_Transport_related">#REF!</definedName>
    <definedName name="Table_14_b_._Count_of_Cases__by_Gender__Females___Off_Road_Tranpsort_related" localSheetId="4">'Off-road severe injuries'!$L$72</definedName>
    <definedName name="Table_14_b_._Count_of_Cases__by_Gender__Females___Off_Road_Tranpsort_related">#REF!</definedName>
    <definedName name="Table_15._Total_Bed_Days_by_Road_User__Off_Road_Transport_related" localSheetId="4">'Off-road severe injuries'!$A$85</definedName>
    <definedName name="Table_15._Total_Bed_Days_by_Road_User__Off_Road_Transport_related">#REF!</definedName>
    <definedName name="Table_16.__Count_of_Cases__Mode_of_Transport__direct_to_definitive_care_only__for_Off_Road_Transport_Related_Cases" localSheetId="4">'Off-road severe injuries'!$A$96</definedName>
    <definedName name="Table_16.__Count_of_Cases__Mode_of_Transport__direct_to_definitive_care_only__for_Off_Road_Transport_Related_Cases">#REF!</definedName>
    <definedName name="Table_17._Median_and_90th_Percentile_Hospital_Length_of_Stay__days__for_Off_Road_Transport_related" localSheetId="4">'Off-road severe injuries'!$A$122</definedName>
    <definedName name="Table_17._Median_and_90th_Percentile_Hospital_Length_of_Stay__days__for_Off_Road_Transport_related">#REF!</definedName>
    <definedName name="Table_18._Median_and_90th_Percentile_Emergency_Department_Length_of_Stay__in_minutes__for_off_road_transport_injuries" localSheetId="4">'Off-road severe injuries'!$A$148</definedName>
    <definedName name="Table_18._Median_and_90th_Percentile_Emergency_Department_Length_of_Stay__in_minutes__for_off_road_transport_injuries">#REF!</definedName>
    <definedName name="Table_19._Median_and_90th_Percentile_Intensitve_Care_Unit_Length_of_Stay__in_minutes__for_off_road_transport_injuries" localSheetId="4">'Off-road severe injuries'!$A$174</definedName>
    <definedName name="Table_19._Median_and_90th_Percentile_Intensitve_Care_Unit_Length_of_Stay__in_minutes__for_off_road_transport_injuries">#REF!</definedName>
    <definedName name="Table_1a._Count___Discharged_Alive__On_Road_Transport_related" localSheetId="3">'On-road severe injuries'!$A$10</definedName>
    <definedName name="Table_1a._Count___Discharged_Alive__On_Road_Transport_related">#REF!</definedName>
    <definedName name="Table_1b._Count___Deceased__within_30_days___On_Road_Transport_related" localSheetId="3">'On-road severe injuries'!$G$10</definedName>
    <definedName name="Table_1b._Count___Deceased__within_30_days___On_Road_Transport_related">#REF!</definedName>
    <definedName name="Table_1c._Count___Deceased__after_30_days___On_Road_Transport_related" localSheetId="3">'On-road severe injuries'!$N$10</definedName>
    <definedName name="Table_1c._Count___Deceased__after_30_days___On_Road_Transport_related">#REF!</definedName>
    <definedName name="Table_20_a_._Count_of_Cases__Discharge_Destination_by_Gender__for_Off_Road_Transport_Injuries" localSheetId="4">'Off-road severe injuries'!$A$200</definedName>
    <definedName name="Table_20_a_._Count_of_Cases__Discharge_Destination_by_Gender__for_Off_Road_Transport_Injuries">#REF!</definedName>
    <definedName name="Table_20_b_._Count_of_Cases__Discharge_Destination_by_Gender__for_Off_road_Transport_Injuries" localSheetId="4">'Off-road severe injuries'!$A$226</definedName>
    <definedName name="Table_20_b_._Count_of_Cases__Discharge_Destination_by_Gender__for_Off_road_Transport_Injuries">#REF!</definedName>
    <definedName name="Table_21_a_._Count_of_Cases__Disposition_after_Emergency_Department__by_gender_and_age_group__for_Off_Road_transport_related_injuries" localSheetId="4">'Off-road severe injuries'!$A$252</definedName>
    <definedName name="Table_21_a_._Count_of_Cases__Disposition_after_Emergency_Department__by_gender_and_age_group__for_Off_Road_transport_related_injuries">#REF!</definedName>
    <definedName name="Table_21_b_._Count_of_Cases__Disposition_after_Emergency_Department__by_gender_and_age_group__for_Off_Road_transport_related_injuries" localSheetId="4">'Off-road severe injuries'!$A$277</definedName>
    <definedName name="Table_21_b_._Count_of_Cases__Disposition_after_Emergency_Department__by_gender_and_age_group__for_Off_Road_transport_related_injuries">#REF!</definedName>
    <definedName name="Table_22_a_._Count_of_Cases__by_5_year_age_group_and_gender__non_transport_injuries" localSheetId="5">'Non-transport severe injuries'!$A$11</definedName>
    <definedName name="Table_22_a_._Count_of_Cases__by_5_year_age_group_and_gender__non_transport_injuries">'Non-transport'!$A$11</definedName>
    <definedName name="Table_22_b_._Count_of_Cases__by_5_year_age_group_and_gender__non_transport_related_injuries" localSheetId="5">'Non-transport severe injuries'!$A$37</definedName>
    <definedName name="Table_22_b_._Count_of_Cases__by_5_year_age_group_and_gender__non_transport_related_injuries">'Non-transport'!$A$37</definedName>
    <definedName name="Table_23_a_._Count_of_Cases__Type_of_Injury__by_5_year_age_group_and_gender__for_non_transport_related_injuries__Males" localSheetId="5">'Non-transport severe injuries'!$A$63</definedName>
    <definedName name="Table_23_a_._Count_of_Cases__Type_of_Injury__by_5_year_age_group_and_gender__for_non_transport_related_injuries__Males">'Non-transport'!$A$63</definedName>
    <definedName name="Table_23_b_._Count_of_Cases__Types_of_Injury_by_5_year_age_group_and_gender__non_transport_related__Females" localSheetId="5">'Non-transport severe injuries'!$A$89</definedName>
    <definedName name="Table_23_b_._Count_of_Cases__Types_of_Injury_by_5_year_age_group_and_gender__non_transport_related__Females">'Non-transport'!$A$89</definedName>
    <definedName name="Table_23a_i_._Count_of_Mortlity__For_Type_of_Injury__by_5_year_age_group_and_gender__non_transport_related__Males" localSheetId="5">'Non-transport severe injuries'!$J$63</definedName>
    <definedName name="Table_23a_i_._Count_of_Mortlity__For_Type_of_Injury__by_5_year_age_group_and_gender__non_transport_related__Males">'Non-transport'!$J$63</definedName>
    <definedName name="Table_23b_i_._Count_of_Mortlity__Type_of_Injury_by_5_year_age_group_and_gender__non_transport_related__Females" localSheetId="5">'Non-transport severe injuries'!$J$89</definedName>
    <definedName name="Table_23b_i_._Count_of_Mortlity__Type_of_Injury_by_5_year_age_group_and_gender__non_transport_related__Females">'Non-transport'!$J$89</definedName>
    <definedName name="Table_24.__Count_of_Cases__Mode_of_Transport__direct_to_definitive_care_only___NON_TRANSPORT_RELATED_INJURIES" localSheetId="5">'Non-transport severe injuries'!$A$115</definedName>
    <definedName name="Table_24.__Count_of_Cases__Mode_of_Transport__direct_to_definitive_care_only___NON_TRANSPORT_RELATED_INJURIES">'Non-transport'!$A$116</definedName>
    <definedName name="Table_25._Median_and_90th_Percentile_Hospital_Length_of_Stay__days__for_non_transport_related" localSheetId="5">'Non-transport severe injuries'!$A$141</definedName>
    <definedName name="Table_25._Median_and_90th_Percentile_Hospital_Length_of_Stay__days__for_non_transport_related">'Non-transport'!$A$142</definedName>
    <definedName name="Table_26._Median_and_90th_Percentile_Emergency_Department_Length_of_Stay__in_minutes__for_non_transport_injuries" localSheetId="5">'Non-transport severe injuries'!$A$167</definedName>
    <definedName name="Table_26._Median_and_90th_Percentile_Emergency_Department_Length_of_Stay__in_minutes__for_non_transport_injuries">'Non-transport'!$A$168</definedName>
    <definedName name="Table_27._Median_and_90th_Percentile_Intensitve_Care_Unit_Length_of_Stay__in_minutes__for_non_transport_injuries" localSheetId="5">'Non-transport severe injuries'!$A$193</definedName>
    <definedName name="Table_27._Median_and_90th_Percentile_Intensitve_Care_Unit_Length_of_Stay__in_minutes__for_non_transport_injuries">'Non-transport'!$A$194</definedName>
    <definedName name="Table_28_a_._Count_of_Cases__Discharge_Destination_by_Gender__for_Non_Transport_Injuries__Males" localSheetId="5">'Non-transport severe injuries'!$A$218</definedName>
    <definedName name="Table_28_a_._Count_of_Cases__Discharge_Destination_by_Gender__for_Non_Transport_Injuries__Males">'Non-transport'!$A$219</definedName>
    <definedName name="Table_28_b_._Count_of_Cases__Discharge_Destination_by_Gender__for_Non_Transport_Injuries__Females" localSheetId="5">'Non-transport severe injuries'!$A$244</definedName>
    <definedName name="Table_28_b_._Count_of_Cases__Discharge_Destination_by_Gender__for_Non_Transport_Injuries__Females">'Non-transport'!$A$245</definedName>
    <definedName name="Table_29_a_._Count_of_Cases__Disposition_after_Emergency_Department__by_gender_and_age_group__for_Non_Transport_injuries__Males" localSheetId="5">'Non-transport severe injuries'!$A$269</definedName>
    <definedName name="Table_29_a_._Count_of_Cases__Disposition_after_Emergency_Department__by_gender_and_age_group__for_Non_Transport_injuries__Males">'Non-transport'!$A$270</definedName>
    <definedName name="Table_29_b_._Count_of_Cases__Disposition_after_Emergency_Department__by_gender_and_age_group__for_Non_Transport_injuries__Females" localSheetId="5">'Non-transport severe injuries'!$A$294</definedName>
    <definedName name="Table_29_b_._Count_of_Cases__Disposition_after_Emergency_Department__by_gender_and_age_group__for_Non_Transport_injuries__Females">'Non-transport'!$A$295</definedName>
    <definedName name="Table_2a._Count_of_Cases__by_Gender_and_Road_User__On_Road_Transport_Related_Injuries" localSheetId="3">'On-road severe injuries'!$A$24</definedName>
    <definedName name="Table_2a._Count_of_Cases__by_Gender_and_Road_User__On_Road_Transport_Related_Injuries">#REF!</definedName>
    <definedName name="Table_2a_i_._Count_of_Cases__by_gender__and_Road_User__On_Road_Transport_Related___Discharged_Alive" localSheetId="3">'On-road severe injuries'!$A$36</definedName>
    <definedName name="Table_2a_i_._Count_of_Cases__by_gender__and_Road_User__On_Road_Transport_Related___Discharged_Alive">#REF!</definedName>
    <definedName name="Table_2a_ii_._Count_of_Cases__by_gender_and_road_user__On_Road_Transport_related___Deceased__within_30_Days" localSheetId="3">'On-road severe injuries'!$A$48</definedName>
    <definedName name="Table_2a_ii_._Count_of_Cases__by_gender_and_road_user__On_Road_Transport_related___Deceased__within_30_Days">#REF!</definedName>
    <definedName name="Table_2a_iii_._Count_of_Cases__by_Gender__MALE__and_road_user_On_Road___Deceased__after_30_days" localSheetId="3">'On-road severe injuries'!$A$60</definedName>
    <definedName name="Table_2a_iii_._Count_of_Cases__by_Gender__MALE__and_road_user_On_Road___Deceased__after_30_days">#REF!</definedName>
    <definedName name="Table_2b._Count_of_cases__by_Gender_and_Road_User__On_Road_Transport_Related_Injuries" localSheetId="3">'On-road severe injuries'!$M$24</definedName>
    <definedName name="Table_2b._Count_of_cases__by_Gender_and_Road_User__On_Road_Transport_Related_Injuries">#REF!</definedName>
    <definedName name="Table_2b_i_._Count_of_Cases__by_gender__and_Road_User__On_Road_Transport_Related___Discharged_Alive" localSheetId="3">'On-road severe injuries'!$M$36</definedName>
    <definedName name="Table_2b_i_._Count_of_Cases__by_gender__and_Road_User__On_Road_Transport_Related___Discharged_Alive">#REF!</definedName>
    <definedName name="Table_2b_ii_._Count_of_Cases__by_gender_and_road_user__On_Road_Transport_related___Deceased__within_30_Days" localSheetId="3">'On-road severe injuries'!$M$48</definedName>
    <definedName name="Table_2b_ii_._Count_of_Cases__by_gender_and_road_user__On_Road_Transport_related___Deceased__within_30_Days">#REF!</definedName>
    <definedName name="Table_2b_iii_._Count_of_Cases__by_Gender__Females__and_road_user__On_Road___Deceased__after_30_days" localSheetId="3">'On-road severe injuries'!#REF!</definedName>
    <definedName name="Table_2b_iii_._Count_of_Cases__by_Gender__Females__and_road_user__On_Road___Deceased__after_30_days">#REF!</definedName>
    <definedName name="Table_3._Count_of_Cases_by_Road_User_and_Blood_Alcohol_Concentration__BAC" localSheetId="3">'On-road severe injuries'!$A$65</definedName>
    <definedName name="Table_3._Count_of_Cases_by_Road_User_and_Blood_Alcohol_Concentration__BAC">#REF!</definedName>
    <definedName name="Table_30._Median_and_other_Percentiles_for_Emergency_Department_Length_of_Stay__in_minutes__for_ALL_injuries" localSheetId="8">'Severe Injuries - Jurisdictions'!#REF!</definedName>
    <definedName name="Table_30._Median_and_other_Percentiles_for_Emergency_Department_Length_of_Stay__in_minutes__for_ALL_injuries">'All severe injuries'!$A$10</definedName>
    <definedName name="Table_31._Median_and_other_Percentiles_for_Hospital_Length_of_Stay__days___ALL_Injuries" localSheetId="8">'Severe Injuries - Jurisdictions'!$A$36</definedName>
    <definedName name="Table_31._Median_and_other_Percentiles_for_Hospital_Length_of_Stay__days___ALL_Injuries">'All severe injuries'!$A$35</definedName>
    <definedName name="Table_32._Median_and_other_Percentiles_for_Intensive_Care_Unit_Length_of_Stay__in_hours___ALL_Injuries" localSheetId="8">'Severe Injuries - Jurisdictions'!#REF!</definedName>
    <definedName name="Table_32._Median_and_other_Percentiles_for_Intensive_Care_Unit_Length_of_Stay__in_hours___ALL_Injuries">'All severe injuries'!$A$61</definedName>
    <definedName name="Table_33_a_._Count_of_Cases__Discharge_Destination_by_Gender__Males" localSheetId="8">'Severe Injuries - Jurisdictions'!#REF!</definedName>
    <definedName name="Table_33_a_._Count_of_Cases__Discharge_Destination_by_Gender__Males">'All severe injuries'!$A$88</definedName>
    <definedName name="Table_33_b_._Count_of_Cases__Discharge_Destination_by_Gender__Females" localSheetId="8">'Severe Injuries - Jurisdictions'!#REF!</definedName>
    <definedName name="Table_33_b_._Count_of_Cases__Discharge_Destination_by_Gender__Females">'All severe injuries'!$A$114</definedName>
    <definedName name="Table_34_a_._Count_of_Cases__Disposition_after_Emergency_Department_by_gender__ALL_Injuries" localSheetId="8">'Severe Injuries - Jurisdictions'!#REF!</definedName>
    <definedName name="Table_34_a_._Count_of_Cases__Disposition_after_Emergency_Department_by_gender__ALL_Injuries">'All severe injuries'!$A$140</definedName>
    <definedName name="Table_34_b_._Count_of_Cases__Disposition_after_Emergency_Department_by_gender__ALL_Injuries" localSheetId="8">'Severe Injuries - Jurisdictions'!#REF!</definedName>
    <definedName name="Table_34_b_._Count_of_Cases__Disposition_after_Emergency_Department_by_gender__ALL_Injuries">'All severe injuries'!$A$166</definedName>
    <definedName name="Table_35_count_of_on_road">'Severe Injuries - Jurisdictions'!#REF!</definedName>
    <definedName name="Table_35_count_of_on_road_cases_by_road_user_and_jurisdiction">'Severe Injuries - Jurisdictions'!$A$12</definedName>
    <definedName name="Table_36_count_of_off_road_cases_by_road_user_and_jurisdiction">'Severe Injuries - Jurisdictions'!$A$27</definedName>
    <definedName name="Table_36_Count_of_ON_ROAD_Cases_by_road_user_and_jurisdiction">'Severe Injuries - Jurisdictions'!#REF!</definedName>
    <definedName name="Table_37_a_Count_of_ALL_major_injuries_by_jurisdiction_gender_and_age_group">'Severe Injuries - Jurisdictions'!$A$42</definedName>
    <definedName name="Table_37_b_Count_of_ALL_major_injuries_by_jurisdiction_gender_and_age_group">'Severe Injuries - Jurisdictions'!$A$69</definedName>
    <definedName name="Table_38_a_count_of_all_major_injuries_by_jurisdiction_and_injury_type">'Severe Injuries - Jurisdictions'!$A$96</definedName>
    <definedName name="Table_38_b_Count_of_mortality_by_jurisdiction_and_injury_type">'Severe Injuries - Jurisdictions'!$A$107</definedName>
    <definedName name="Table_39_a_Count_of_all_major_injuries_by_jurisdiction_and_mechanism">'Severe Injuries - Jurisdictions'!$A$117</definedName>
    <definedName name="Table_39_b_count_of_mortality_by_jurisdiction_and_mechanism">'Severe Injuries - Jurisdictions'!$A$139</definedName>
    <definedName name="Table_4a._Median_length_of_stay__days__by_age_group_and_road_user__On_Road_Transport_related__Discharged_Alive" localSheetId="3">'On-road severe injuries'!$A$74</definedName>
    <definedName name="Table_4a._Median_length_of_stay__days__by_age_group_and_road_user__On_Road_Transport_related__Discharged_Alive">#REF!</definedName>
    <definedName name="Table_4b._Median_length_of_stay__days__by_age_group_and_road_user__On_Road_Transport_related__Deceased__within_30_days" localSheetId="3">'On-road severe injuries'!$A$87</definedName>
    <definedName name="Table_4b._Median_length_of_stay__days__by_age_group_and_road_user__On_Road_Transport_related__Deceased__within_30_days">#REF!</definedName>
    <definedName name="Table_4c._Median_length_of_stay_for_Deceased__after_30_days___n_2" localSheetId="3">'On-road severe injuries'!$A$101</definedName>
    <definedName name="Table_4c._Median_length_of_stay_for_Deceased__after_30_days___n_2">#REF!</definedName>
    <definedName name="Table_4d._Total_Bed_Days_by_Road_User__On_Road" localSheetId="3">'On-road severe injuries'!$A$105</definedName>
    <definedName name="Table_4d._Total_Bed_Days_by_Road_User__On_Road">#REF!</definedName>
    <definedName name="Table_5.__Count_of_Cases__Mode_of_Transport__direct_to_definitive_care_only__for_On_Road_Transport_Related_Cases" localSheetId="3">'On-road severe injuries'!$A$116</definedName>
    <definedName name="Table_5.__Count_of_Cases__Mode_of_Transport__direct_to_definitive_care_only__for_On_Road_Transport_Related_Cases">#REF!</definedName>
    <definedName name="Table_6._Median_and_90th_Percentile_Hospital_Length_of_Stay__days__for_On_Road_Transport_related" localSheetId="3">'On-road severe injuries'!$A$142</definedName>
    <definedName name="Table_6._Median_and_90th_Percentile_Hospital_Length_of_Stay__days__for_On_Road_Transport_related">#REF!</definedName>
    <definedName name="Table_7._Median_and_90th_Percentile_Emergency_Department_Length_of_Stay__in_days__for_on_road_transport_injuries" localSheetId="3">'On-road severe injuries'!$A$168</definedName>
    <definedName name="Table_7._Median_and_90th_Percentile_Emergency_Department_Length_of_Stay__in_days__for_on_road_transport_injuries">#REF!</definedName>
    <definedName name="Table_8._Median_and_90th_Percentile_Intensive_Care_Unit_Length_of_Stay__in_days__for_on_road_transport_injuries" localSheetId="3">'On-road severe injuries'!$A$194</definedName>
    <definedName name="Table_8._Median_and_90th_Percentile_Intensive_Care_Unit_Length_of_Stay__in_days__for_on_road_transport_injuries">#REF!</definedName>
    <definedName name="TABLE_INDEX" localSheetId="2">Index!$A$9</definedName>
    <definedName name="Table_notes">Notes!$A$25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6" l="1"/>
  <c r="K275" i="16"/>
  <c r="N254" i="16"/>
  <c r="N255" i="16"/>
  <c r="N256" i="16"/>
  <c r="N257" i="16"/>
  <c r="N258" i="16"/>
  <c r="N259" i="16"/>
  <c r="N260" i="16"/>
  <c r="N261" i="16"/>
  <c r="N262" i="16"/>
  <c r="N263" i="16"/>
  <c r="N264" i="16"/>
  <c r="N265" i="16"/>
  <c r="N266" i="16"/>
  <c r="N267" i="16"/>
  <c r="N268" i="16"/>
  <c r="N269" i="16"/>
  <c r="N270" i="16"/>
  <c r="N271" i="16"/>
  <c r="N272" i="16"/>
  <c r="N273" i="16"/>
  <c r="N274" i="16"/>
  <c r="I159" i="19" l="1"/>
  <c r="H159" i="19"/>
  <c r="G159" i="19"/>
  <c r="F159" i="19"/>
  <c r="E159" i="19"/>
  <c r="D159" i="19"/>
  <c r="C159" i="19"/>
  <c r="B159" i="19"/>
  <c r="J158" i="19"/>
  <c r="J157" i="19"/>
  <c r="J156" i="19"/>
  <c r="J155" i="19"/>
  <c r="J154" i="19"/>
  <c r="J153" i="19"/>
  <c r="J152" i="19"/>
  <c r="J151" i="19"/>
  <c r="J150" i="19"/>
  <c r="J149" i="19"/>
  <c r="J148" i="19"/>
  <c r="J147" i="19"/>
  <c r="J146" i="19"/>
  <c r="J145" i="19"/>
  <c r="J144" i="19"/>
  <c r="J143" i="19"/>
  <c r="J142" i="19"/>
  <c r="I137" i="19"/>
  <c r="H137" i="19"/>
  <c r="G137" i="19"/>
  <c r="F137" i="19"/>
  <c r="E137" i="19"/>
  <c r="D137" i="19"/>
  <c r="C137" i="19"/>
  <c r="B137" i="19"/>
  <c r="J136" i="19"/>
  <c r="J135" i="19"/>
  <c r="J134" i="19"/>
  <c r="J133" i="19"/>
  <c r="J132" i="19"/>
  <c r="J131" i="19"/>
  <c r="J130" i="19"/>
  <c r="J129" i="19"/>
  <c r="J128" i="19"/>
  <c r="J127" i="19"/>
  <c r="J126" i="19"/>
  <c r="J125" i="19"/>
  <c r="J124" i="19"/>
  <c r="J123" i="19"/>
  <c r="J122" i="19"/>
  <c r="J121" i="19"/>
  <c r="J120" i="19"/>
  <c r="I115" i="19"/>
  <c r="H115" i="19"/>
  <c r="G115" i="19"/>
  <c r="F115" i="19"/>
  <c r="E115" i="19"/>
  <c r="D115" i="19"/>
  <c r="C115" i="19"/>
  <c r="B115" i="19"/>
  <c r="J114" i="19"/>
  <c r="J113" i="19"/>
  <c r="J112" i="19"/>
  <c r="J111" i="19"/>
  <c r="J110" i="19"/>
  <c r="I104" i="19"/>
  <c r="H104" i="19"/>
  <c r="G104" i="19"/>
  <c r="F104" i="19"/>
  <c r="E104" i="19"/>
  <c r="D104" i="19"/>
  <c r="C104" i="19"/>
  <c r="B104" i="19"/>
  <c r="J103" i="19"/>
  <c r="J102" i="19"/>
  <c r="J101" i="19"/>
  <c r="J100" i="19"/>
  <c r="J99" i="19"/>
  <c r="I93" i="19"/>
  <c r="H93" i="19"/>
  <c r="G93" i="19"/>
  <c r="F93" i="19"/>
  <c r="E93" i="19"/>
  <c r="D93" i="19"/>
  <c r="C93" i="19"/>
  <c r="B93" i="19"/>
  <c r="J92" i="19"/>
  <c r="J91" i="19"/>
  <c r="J90" i="19"/>
  <c r="J89" i="19"/>
  <c r="J88" i="19"/>
  <c r="J87" i="19"/>
  <c r="J86" i="19"/>
  <c r="J85" i="19"/>
  <c r="J84" i="19"/>
  <c r="J83" i="19"/>
  <c r="J82" i="19"/>
  <c r="J81" i="19"/>
  <c r="J80" i="19"/>
  <c r="J79" i="19"/>
  <c r="J78" i="19"/>
  <c r="J77" i="19"/>
  <c r="J76" i="19"/>
  <c r="J75" i="19"/>
  <c r="J74" i="19"/>
  <c r="J73" i="19"/>
  <c r="J72" i="19"/>
  <c r="I66" i="19"/>
  <c r="H66" i="19"/>
  <c r="G66" i="19"/>
  <c r="F66" i="19"/>
  <c r="E66" i="19"/>
  <c r="D66" i="19"/>
  <c r="C66" i="19"/>
  <c r="B66" i="19"/>
  <c r="J65" i="19"/>
  <c r="J64" i="19"/>
  <c r="J63" i="19"/>
  <c r="J62" i="19"/>
  <c r="J61" i="19"/>
  <c r="J60" i="19"/>
  <c r="J59" i="19"/>
  <c r="J58" i="19"/>
  <c r="J57" i="19"/>
  <c r="J56" i="19"/>
  <c r="J55" i="19"/>
  <c r="J54" i="19"/>
  <c r="J53" i="19"/>
  <c r="J52" i="19"/>
  <c r="J51" i="19"/>
  <c r="J50" i="19"/>
  <c r="J49" i="19"/>
  <c r="J48" i="19"/>
  <c r="J47" i="19"/>
  <c r="J46" i="19"/>
  <c r="J45" i="19"/>
  <c r="I37" i="19"/>
  <c r="H37" i="19"/>
  <c r="G37" i="19"/>
  <c r="F37" i="19"/>
  <c r="E37" i="19"/>
  <c r="D37" i="19"/>
  <c r="C37" i="19"/>
  <c r="B37" i="19"/>
  <c r="J36" i="19"/>
  <c r="J35" i="19"/>
  <c r="J34" i="19"/>
  <c r="J33" i="19"/>
  <c r="J32" i="19"/>
  <c r="J31" i="19"/>
  <c r="J30" i="19"/>
  <c r="J16" i="19"/>
  <c r="J17" i="19"/>
  <c r="J18" i="19"/>
  <c r="J19" i="19"/>
  <c r="J20" i="19"/>
  <c r="J21" i="19"/>
  <c r="I22" i="19"/>
  <c r="H22" i="19"/>
  <c r="G22" i="19"/>
  <c r="F22" i="19"/>
  <c r="E22" i="19"/>
  <c r="D22" i="19"/>
  <c r="C22" i="19"/>
  <c r="B22" i="19"/>
  <c r="J15" i="19"/>
  <c r="J115" i="19" l="1"/>
  <c r="J104" i="19"/>
  <c r="J66" i="19"/>
  <c r="J93" i="19"/>
  <c r="J137" i="19"/>
  <c r="J159" i="19"/>
  <c r="J37" i="19"/>
  <c r="J22" i="19"/>
  <c r="I280" i="16" l="1"/>
  <c r="I281" i="16"/>
  <c r="I282" i="16"/>
  <c r="I283" i="16"/>
  <c r="I284" i="16"/>
  <c r="I285" i="16"/>
  <c r="I286" i="16"/>
  <c r="I287" i="16"/>
  <c r="I288" i="16"/>
  <c r="I289" i="16"/>
  <c r="I290" i="16"/>
  <c r="I291" i="16"/>
  <c r="I292" i="16"/>
  <c r="I293" i="16"/>
  <c r="I294" i="16"/>
  <c r="I295" i="16"/>
  <c r="I296" i="16"/>
  <c r="I297" i="16"/>
  <c r="I298" i="16"/>
  <c r="I299" i="16"/>
  <c r="I279" i="16"/>
  <c r="H300" i="16"/>
  <c r="H224" i="16"/>
  <c r="H82" i="16"/>
  <c r="H69" i="16"/>
  <c r="H53" i="16"/>
  <c r="H20" i="16" s="1"/>
  <c r="H38" i="16"/>
  <c r="B20" i="16" s="1"/>
  <c r="B51" i="8" l="1"/>
  <c r="H230" i="16"/>
  <c r="H231" i="16"/>
  <c r="H232" i="16"/>
  <c r="H233" i="16"/>
  <c r="H234" i="16"/>
  <c r="H235" i="16"/>
  <c r="H236" i="16"/>
  <c r="H237" i="16"/>
  <c r="H238" i="16"/>
  <c r="H239" i="16"/>
  <c r="H240" i="16"/>
  <c r="H241" i="16"/>
  <c r="H242" i="16"/>
  <c r="H243" i="16"/>
  <c r="H244" i="16"/>
  <c r="H245" i="16"/>
  <c r="H246" i="16"/>
  <c r="H247" i="16"/>
  <c r="H248" i="16"/>
  <c r="H249" i="16"/>
  <c r="H229" i="16"/>
  <c r="H250" i="16" l="1"/>
  <c r="H85" i="6"/>
  <c r="B85" i="6"/>
  <c r="B58" i="6"/>
  <c r="B33" i="6"/>
  <c r="B165" i="17"/>
  <c r="O41" i="17"/>
  <c r="O42" i="17"/>
  <c r="O43" i="17"/>
  <c r="O44" i="17"/>
  <c r="O45" i="17"/>
  <c r="O46" i="17"/>
  <c r="O47" i="17"/>
  <c r="O48" i="17"/>
  <c r="O49" i="17"/>
  <c r="O50" i="17"/>
  <c r="O51" i="17"/>
  <c r="O52" i="17"/>
  <c r="O53" i="17"/>
  <c r="O54" i="17"/>
  <c r="O55" i="17"/>
  <c r="O56" i="17"/>
  <c r="O57" i="17"/>
  <c r="O58" i="17"/>
  <c r="O59" i="17"/>
  <c r="O60" i="17"/>
  <c r="O40" i="17"/>
  <c r="C61" i="17"/>
  <c r="D61" i="17"/>
  <c r="E61" i="17"/>
  <c r="F61" i="17"/>
  <c r="G61" i="17"/>
  <c r="H61" i="17"/>
  <c r="I61" i="17"/>
  <c r="J61" i="17"/>
  <c r="K61" i="17"/>
  <c r="L61" i="17"/>
  <c r="M61" i="17"/>
  <c r="N61" i="17"/>
  <c r="B61" i="17"/>
  <c r="C300" i="16"/>
  <c r="D300" i="16"/>
  <c r="E300" i="16"/>
  <c r="F300" i="16"/>
  <c r="G300" i="16"/>
  <c r="B300" i="16"/>
  <c r="B198" i="16"/>
  <c r="P302" i="14"/>
  <c r="P303" i="14"/>
  <c r="P304" i="14"/>
  <c r="P305" i="14"/>
  <c r="P306" i="14"/>
  <c r="P307" i="14"/>
  <c r="P308" i="14"/>
  <c r="P309" i="14"/>
  <c r="P310" i="14"/>
  <c r="P311" i="14"/>
  <c r="P313" i="14"/>
  <c r="P314" i="14"/>
  <c r="P315" i="14"/>
  <c r="P316" i="14"/>
  <c r="P317" i="14"/>
  <c r="P318" i="14"/>
  <c r="P319" i="14"/>
  <c r="P320" i="14"/>
  <c r="P321" i="14"/>
  <c r="P301" i="14"/>
  <c r="M322" i="14"/>
  <c r="N322" i="14"/>
  <c r="O322" i="14"/>
  <c r="H120" i="14"/>
  <c r="H121" i="14"/>
  <c r="H122" i="14"/>
  <c r="H123" i="14"/>
  <c r="H124" i="14"/>
  <c r="H125" i="14"/>
  <c r="H126" i="14"/>
  <c r="H127" i="14"/>
  <c r="H128" i="14"/>
  <c r="H129" i="14"/>
  <c r="H131" i="14"/>
  <c r="H132" i="14"/>
  <c r="H133" i="14"/>
  <c r="H134" i="14"/>
  <c r="H135" i="14"/>
  <c r="H136" i="14"/>
  <c r="H137" i="14"/>
  <c r="H138" i="14"/>
  <c r="H139" i="14"/>
  <c r="H119" i="14"/>
  <c r="B97" i="14"/>
  <c r="O61" i="17" l="1"/>
  <c r="I300" i="16"/>
  <c r="C21" i="14"/>
  <c r="I21" i="14"/>
  <c r="C22" i="16" l="1"/>
  <c r="P170" i="6" l="1"/>
  <c r="P171" i="6"/>
  <c r="P172" i="6"/>
  <c r="P173" i="6"/>
  <c r="P174" i="6"/>
  <c r="P175" i="6"/>
  <c r="P176" i="6"/>
  <c r="P177" i="6"/>
  <c r="P178" i="6"/>
  <c r="P179" i="6"/>
  <c r="P180" i="6"/>
  <c r="P181" i="6"/>
  <c r="P182" i="6"/>
  <c r="P183" i="6"/>
  <c r="P184" i="6"/>
  <c r="P185" i="6"/>
  <c r="P186" i="6"/>
  <c r="P187" i="6"/>
  <c r="P188" i="6"/>
  <c r="P189" i="6"/>
  <c r="P169" i="6"/>
  <c r="C190" i="6"/>
  <c r="D190" i="6"/>
  <c r="E190" i="6"/>
  <c r="F190" i="6"/>
  <c r="G190" i="6"/>
  <c r="H190" i="6"/>
  <c r="I190" i="6"/>
  <c r="J190" i="6"/>
  <c r="K190" i="6"/>
  <c r="L190" i="6"/>
  <c r="M190" i="6"/>
  <c r="N190" i="6"/>
  <c r="O190" i="6"/>
  <c r="B190" i="6"/>
  <c r="C138" i="6"/>
  <c r="D138" i="6"/>
  <c r="E138" i="6"/>
  <c r="F138" i="6"/>
  <c r="G138" i="6"/>
  <c r="H138" i="6"/>
  <c r="I138" i="6"/>
  <c r="J138" i="6"/>
  <c r="K138" i="6"/>
  <c r="L92" i="6"/>
  <c r="L93" i="6"/>
  <c r="L94" i="6"/>
  <c r="L95" i="6"/>
  <c r="L96" i="6"/>
  <c r="L97" i="6"/>
  <c r="L98" i="6"/>
  <c r="L99" i="6"/>
  <c r="L100" i="6"/>
  <c r="L101" i="6"/>
  <c r="L102" i="6"/>
  <c r="L103" i="6"/>
  <c r="L104" i="6"/>
  <c r="L105" i="6"/>
  <c r="L106" i="6"/>
  <c r="L107" i="6"/>
  <c r="L108" i="6"/>
  <c r="L109" i="6"/>
  <c r="L110" i="6"/>
  <c r="L111" i="6"/>
  <c r="L91" i="6"/>
  <c r="C112" i="6"/>
  <c r="D112" i="6"/>
  <c r="E112" i="6"/>
  <c r="F112" i="6"/>
  <c r="G112" i="6"/>
  <c r="H112" i="6"/>
  <c r="I112" i="6"/>
  <c r="J112" i="6"/>
  <c r="K112" i="6"/>
  <c r="B112" i="6"/>
  <c r="O298" i="17"/>
  <c r="O299" i="17"/>
  <c r="O300" i="17"/>
  <c r="O301" i="17"/>
  <c r="O302" i="17"/>
  <c r="O303" i="17"/>
  <c r="O304" i="17"/>
  <c r="O305" i="17"/>
  <c r="O306" i="17"/>
  <c r="O307" i="17"/>
  <c r="O308" i="17"/>
  <c r="O309" i="17"/>
  <c r="O310" i="17"/>
  <c r="O311" i="17"/>
  <c r="O312" i="17"/>
  <c r="O313" i="17"/>
  <c r="O314" i="17"/>
  <c r="O315" i="17"/>
  <c r="O316" i="17"/>
  <c r="O317" i="17"/>
  <c r="O297" i="17"/>
  <c r="C318" i="17"/>
  <c r="D318" i="17"/>
  <c r="E318" i="17"/>
  <c r="F318" i="17"/>
  <c r="G318" i="17"/>
  <c r="H318" i="17"/>
  <c r="I318" i="17"/>
  <c r="J318" i="17"/>
  <c r="K318" i="17"/>
  <c r="L318" i="17"/>
  <c r="M318" i="17"/>
  <c r="N318" i="17"/>
  <c r="B318" i="17"/>
  <c r="P272" i="17"/>
  <c r="P273" i="17"/>
  <c r="P274" i="17"/>
  <c r="P275" i="17"/>
  <c r="P276" i="17"/>
  <c r="P277" i="17"/>
  <c r="P278" i="17"/>
  <c r="P279" i="17"/>
  <c r="P280" i="17"/>
  <c r="P281" i="17"/>
  <c r="P282" i="17"/>
  <c r="P283" i="17"/>
  <c r="P284" i="17"/>
  <c r="P285" i="17"/>
  <c r="P286" i="17"/>
  <c r="P287" i="17"/>
  <c r="P288" i="17"/>
  <c r="P289" i="17"/>
  <c r="P290" i="17"/>
  <c r="P291" i="17"/>
  <c r="P271" i="17"/>
  <c r="C292" i="17"/>
  <c r="D292" i="17"/>
  <c r="E292" i="17"/>
  <c r="F292" i="17"/>
  <c r="G292" i="17"/>
  <c r="H292" i="17"/>
  <c r="I292" i="17"/>
  <c r="J292" i="17"/>
  <c r="K292" i="17"/>
  <c r="L292" i="17"/>
  <c r="M292" i="17"/>
  <c r="N292" i="17"/>
  <c r="O292" i="17"/>
  <c r="B292" i="17"/>
  <c r="K267" i="17"/>
  <c r="J267" i="17"/>
  <c r="I267" i="17"/>
  <c r="H267" i="17"/>
  <c r="G267" i="17"/>
  <c r="F267" i="17"/>
  <c r="E267" i="17"/>
  <c r="D267" i="17"/>
  <c r="C267" i="17"/>
  <c r="B267" i="17"/>
  <c r="L266" i="17"/>
  <c r="L265" i="17"/>
  <c r="L264" i="17"/>
  <c r="L263" i="17"/>
  <c r="L262" i="17"/>
  <c r="L261" i="17"/>
  <c r="L260" i="17"/>
  <c r="L259" i="17"/>
  <c r="L258" i="17"/>
  <c r="L257" i="17"/>
  <c r="L256" i="17"/>
  <c r="L255" i="17"/>
  <c r="L254" i="17"/>
  <c r="L253" i="17"/>
  <c r="L252" i="17"/>
  <c r="L251" i="17"/>
  <c r="L250" i="17"/>
  <c r="L249" i="17"/>
  <c r="L248" i="17"/>
  <c r="L247" i="17"/>
  <c r="L246" i="17"/>
  <c r="K242" i="17"/>
  <c r="J242" i="17"/>
  <c r="I242" i="17"/>
  <c r="H242" i="17"/>
  <c r="G242" i="17"/>
  <c r="F242" i="17"/>
  <c r="E242" i="17"/>
  <c r="D242" i="17"/>
  <c r="C242" i="17"/>
  <c r="B242" i="17"/>
  <c r="L241" i="17"/>
  <c r="L240" i="17"/>
  <c r="L239" i="17"/>
  <c r="L238" i="17"/>
  <c r="L237" i="17"/>
  <c r="L236" i="17"/>
  <c r="L235" i="17"/>
  <c r="L234" i="17"/>
  <c r="L233" i="17"/>
  <c r="L232" i="17"/>
  <c r="L231" i="17"/>
  <c r="L230" i="17"/>
  <c r="L229" i="17"/>
  <c r="L228" i="17"/>
  <c r="L227" i="17"/>
  <c r="L226" i="17"/>
  <c r="L225" i="17"/>
  <c r="L224" i="17"/>
  <c r="L223" i="17"/>
  <c r="L222" i="17"/>
  <c r="L221" i="17"/>
  <c r="B216" i="17"/>
  <c r="B191" i="17"/>
  <c r="I139" i="17"/>
  <c r="H139" i="17"/>
  <c r="G139" i="17"/>
  <c r="F139" i="17"/>
  <c r="E139" i="17"/>
  <c r="D139" i="17"/>
  <c r="C139" i="17"/>
  <c r="B139" i="17"/>
  <c r="J138" i="17"/>
  <c r="J137" i="17"/>
  <c r="J136" i="17"/>
  <c r="J135" i="17"/>
  <c r="J134" i="17"/>
  <c r="J133" i="17"/>
  <c r="J132" i="17"/>
  <c r="J131" i="17"/>
  <c r="J130" i="17"/>
  <c r="J129" i="17"/>
  <c r="J128" i="17"/>
  <c r="J127" i="17"/>
  <c r="J126" i="17"/>
  <c r="J125" i="17"/>
  <c r="J124" i="17"/>
  <c r="J123" i="17"/>
  <c r="J122" i="17"/>
  <c r="J121" i="17"/>
  <c r="J120" i="17"/>
  <c r="J119" i="17"/>
  <c r="J118" i="17"/>
  <c r="O113" i="17"/>
  <c r="N113" i="17"/>
  <c r="M113" i="17"/>
  <c r="L113" i="17"/>
  <c r="K113" i="17"/>
  <c r="F113" i="17"/>
  <c r="E113" i="17"/>
  <c r="D113" i="17"/>
  <c r="C113" i="17"/>
  <c r="B113" i="17"/>
  <c r="P112" i="17"/>
  <c r="G112" i="17"/>
  <c r="P111" i="17"/>
  <c r="G111" i="17"/>
  <c r="P110" i="17"/>
  <c r="G110" i="17"/>
  <c r="P109" i="17"/>
  <c r="G109" i="17"/>
  <c r="P108" i="17"/>
  <c r="G108" i="17"/>
  <c r="P107" i="17"/>
  <c r="G107" i="17"/>
  <c r="P106" i="17"/>
  <c r="G106" i="17"/>
  <c r="P105" i="17"/>
  <c r="G105" i="17"/>
  <c r="P104" i="17"/>
  <c r="G104" i="17"/>
  <c r="P103" i="17"/>
  <c r="G103" i="17"/>
  <c r="P102" i="17"/>
  <c r="G102" i="17"/>
  <c r="P101" i="17"/>
  <c r="G101" i="17"/>
  <c r="P100" i="17"/>
  <c r="G100" i="17"/>
  <c r="P99" i="17"/>
  <c r="G99" i="17"/>
  <c r="P98" i="17"/>
  <c r="G98" i="17"/>
  <c r="P97" i="17"/>
  <c r="G97" i="17"/>
  <c r="P96" i="17"/>
  <c r="G96" i="17"/>
  <c r="P95" i="17"/>
  <c r="G95" i="17"/>
  <c r="P94" i="17"/>
  <c r="G94" i="17"/>
  <c r="P93" i="17"/>
  <c r="G93" i="17"/>
  <c r="P92" i="17"/>
  <c r="G92" i="17"/>
  <c r="O87" i="17"/>
  <c r="N87" i="17"/>
  <c r="M87" i="17"/>
  <c r="L87" i="17"/>
  <c r="K87" i="17"/>
  <c r="F87" i="17"/>
  <c r="E87" i="17"/>
  <c r="D87" i="17"/>
  <c r="C87" i="17"/>
  <c r="B87" i="17"/>
  <c r="P86" i="17"/>
  <c r="G86" i="17"/>
  <c r="P85" i="17"/>
  <c r="G85" i="17"/>
  <c r="P84" i="17"/>
  <c r="G84" i="17"/>
  <c r="P83" i="17"/>
  <c r="G83" i="17"/>
  <c r="P82" i="17"/>
  <c r="G82" i="17"/>
  <c r="P81" i="17"/>
  <c r="G81" i="17"/>
  <c r="P80" i="17"/>
  <c r="G80" i="17"/>
  <c r="P79" i="17"/>
  <c r="G79" i="17"/>
  <c r="P78" i="17"/>
  <c r="G78" i="17"/>
  <c r="P77" i="17"/>
  <c r="G77" i="17"/>
  <c r="P76" i="17"/>
  <c r="G76" i="17"/>
  <c r="P75" i="17"/>
  <c r="G75" i="17"/>
  <c r="P74" i="17"/>
  <c r="G74" i="17"/>
  <c r="P73" i="17"/>
  <c r="G73" i="17"/>
  <c r="P72" i="17"/>
  <c r="G72" i="17"/>
  <c r="P71" i="17"/>
  <c r="G71" i="17"/>
  <c r="P70" i="17"/>
  <c r="G70" i="17"/>
  <c r="P69" i="17"/>
  <c r="G69" i="17"/>
  <c r="P68" i="17"/>
  <c r="G68" i="17"/>
  <c r="P67" i="17"/>
  <c r="G67" i="17"/>
  <c r="P66" i="17"/>
  <c r="G66" i="17"/>
  <c r="N35" i="17"/>
  <c r="M35" i="17"/>
  <c r="L35" i="17"/>
  <c r="K35" i="17"/>
  <c r="J35" i="17"/>
  <c r="I35" i="17"/>
  <c r="H35" i="17"/>
  <c r="G35" i="17"/>
  <c r="F35" i="17"/>
  <c r="E35" i="17"/>
  <c r="D35" i="17"/>
  <c r="C35" i="17"/>
  <c r="B35" i="17"/>
  <c r="O34" i="17"/>
  <c r="O33" i="17"/>
  <c r="O32" i="17"/>
  <c r="O31" i="17"/>
  <c r="O30" i="17"/>
  <c r="O29" i="17"/>
  <c r="O28" i="17"/>
  <c r="O27" i="17"/>
  <c r="O26" i="17"/>
  <c r="O25" i="17"/>
  <c r="O24" i="17"/>
  <c r="O23" i="17"/>
  <c r="O22" i="17"/>
  <c r="O21" i="17"/>
  <c r="O20" i="17"/>
  <c r="O19" i="17"/>
  <c r="O18" i="17"/>
  <c r="O17" i="17"/>
  <c r="O16" i="17"/>
  <c r="O15" i="17"/>
  <c r="O14" i="17"/>
  <c r="L112" i="6" l="1"/>
  <c r="O318" i="17"/>
  <c r="O35" i="17"/>
  <c r="P190" i="6"/>
  <c r="P292" i="17"/>
  <c r="L267" i="17"/>
  <c r="L242" i="17"/>
  <c r="J139" i="17"/>
  <c r="P113" i="17"/>
  <c r="G113" i="17"/>
  <c r="P87" i="17"/>
  <c r="G87" i="17"/>
  <c r="L248" i="5"/>
  <c r="L268" i="5" s="1"/>
  <c r="L249" i="5"/>
  <c r="L250" i="5"/>
  <c r="L251" i="5"/>
  <c r="L252" i="5"/>
  <c r="L253" i="5"/>
  <c r="L254" i="5"/>
  <c r="L255" i="5"/>
  <c r="L256" i="5"/>
  <c r="L257" i="5"/>
  <c r="L258" i="5"/>
  <c r="L259" i="5"/>
  <c r="L260" i="5"/>
  <c r="L261" i="5"/>
  <c r="L262" i="5"/>
  <c r="L263" i="5"/>
  <c r="L264" i="5"/>
  <c r="L265" i="5"/>
  <c r="L266" i="5"/>
  <c r="L267" i="5"/>
  <c r="L247" i="5"/>
  <c r="C268" i="5"/>
  <c r="D268" i="5"/>
  <c r="E268" i="5"/>
  <c r="F268" i="5"/>
  <c r="G268" i="5"/>
  <c r="H268" i="5"/>
  <c r="I268" i="5"/>
  <c r="J268" i="5"/>
  <c r="K268" i="5"/>
  <c r="B268" i="5"/>
  <c r="L223" i="5"/>
  <c r="L224" i="5"/>
  <c r="L225" i="5"/>
  <c r="L226" i="5"/>
  <c r="L227" i="5"/>
  <c r="L228" i="5"/>
  <c r="L229" i="5"/>
  <c r="L230" i="5"/>
  <c r="L231" i="5"/>
  <c r="L232" i="5"/>
  <c r="L233" i="5"/>
  <c r="L234" i="5"/>
  <c r="L235" i="5"/>
  <c r="L236" i="5"/>
  <c r="L237" i="5"/>
  <c r="L238" i="5"/>
  <c r="L239" i="5"/>
  <c r="L240" i="5"/>
  <c r="L241" i="5"/>
  <c r="L242" i="5"/>
  <c r="L222" i="5"/>
  <c r="C243" i="5"/>
  <c r="D243" i="5"/>
  <c r="E243" i="5"/>
  <c r="F243" i="5"/>
  <c r="G243" i="5"/>
  <c r="H243" i="5"/>
  <c r="I243" i="5"/>
  <c r="J243" i="5"/>
  <c r="K243" i="5"/>
  <c r="B243" i="5"/>
  <c r="B217" i="5"/>
  <c r="B192" i="5"/>
  <c r="B166" i="5"/>
  <c r="K120" i="5"/>
  <c r="K121" i="5"/>
  <c r="K122" i="5"/>
  <c r="K123" i="5"/>
  <c r="K124" i="5"/>
  <c r="K125" i="5"/>
  <c r="K126" i="5"/>
  <c r="K127" i="5"/>
  <c r="K128" i="5"/>
  <c r="K129" i="5"/>
  <c r="K130" i="5"/>
  <c r="K131" i="5"/>
  <c r="K132" i="5"/>
  <c r="K133" i="5"/>
  <c r="K134" i="5"/>
  <c r="K135" i="5"/>
  <c r="K136" i="5"/>
  <c r="K137" i="5"/>
  <c r="K138" i="5"/>
  <c r="K139" i="5"/>
  <c r="K119" i="5"/>
  <c r="C140" i="5"/>
  <c r="D140" i="5"/>
  <c r="E140" i="5"/>
  <c r="F140" i="5"/>
  <c r="G140" i="5"/>
  <c r="H140" i="5"/>
  <c r="I140" i="5"/>
  <c r="J140" i="5"/>
  <c r="B140" i="5"/>
  <c r="P94" i="5"/>
  <c r="P95" i="5"/>
  <c r="P96" i="5"/>
  <c r="P97" i="5"/>
  <c r="P98" i="5"/>
  <c r="P99" i="5"/>
  <c r="P100" i="5"/>
  <c r="P101" i="5"/>
  <c r="P102" i="5"/>
  <c r="P103" i="5"/>
  <c r="P104" i="5"/>
  <c r="P105" i="5"/>
  <c r="P106" i="5"/>
  <c r="P107" i="5"/>
  <c r="P108" i="5"/>
  <c r="P109" i="5"/>
  <c r="P110" i="5"/>
  <c r="P111" i="5"/>
  <c r="P112" i="5"/>
  <c r="P113" i="5"/>
  <c r="P93" i="5"/>
  <c r="L114" i="5"/>
  <c r="M114" i="5"/>
  <c r="N114" i="5"/>
  <c r="O114" i="5"/>
  <c r="K114" i="5"/>
  <c r="G114" i="5"/>
  <c r="G94" i="5"/>
  <c r="G95" i="5"/>
  <c r="G96" i="5"/>
  <c r="G97" i="5"/>
  <c r="G98" i="5"/>
  <c r="G99" i="5"/>
  <c r="G100" i="5"/>
  <c r="G101" i="5"/>
  <c r="G102" i="5"/>
  <c r="G103" i="5"/>
  <c r="G104" i="5"/>
  <c r="G105" i="5"/>
  <c r="G106" i="5"/>
  <c r="G107" i="5"/>
  <c r="G108" i="5"/>
  <c r="G109" i="5"/>
  <c r="G110" i="5"/>
  <c r="G111" i="5"/>
  <c r="G112" i="5"/>
  <c r="G113" i="5"/>
  <c r="G93" i="5"/>
  <c r="C114" i="5"/>
  <c r="D114" i="5"/>
  <c r="E114" i="5"/>
  <c r="F114" i="5"/>
  <c r="B114" i="5"/>
  <c r="P87" i="5"/>
  <c r="P67" i="5"/>
  <c r="P68" i="5"/>
  <c r="P69" i="5"/>
  <c r="P70" i="5"/>
  <c r="P71" i="5"/>
  <c r="P72" i="5"/>
  <c r="P73" i="5"/>
  <c r="P74" i="5"/>
  <c r="P75" i="5"/>
  <c r="P76" i="5"/>
  <c r="P77" i="5"/>
  <c r="P78" i="5"/>
  <c r="P79" i="5"/>
  <c r="P80" i="5"/>
  <c r="P81" i="5"/>
  <c r="P82" i="5"/>
  <c r="P83" i="5"/>
  <c r="P84" i="5"/>
  <c r="P85" i="5"/>
  <c r="P86" i="5"/>
  <c r="P66" i="5"/>
  <c r="L87" i="5"/>
  <c r="M87" i="5"/>
  <c r="N87" i="5"/>
  <c r="O87" i="5"/>
  <c r="K87" i="5"/>
  <c r="G87" i="5"/>
  <c r="G67" i="5"/>
  <c r="G68" i="5"/>
  <c r="G69" i="5"/>
  <c r="G70" i="5"/>
  <c r="G71" i="5"/>
  <c r="G72" i="5"/>
  <c r="G73" i="5"/>
  <c r="G74" i="5"/>
  <c r="G75" i="5"/>
  <c r="G76" i="5"/>
  <c r="G77" i="5"/>
  <c r="G78" i="5"/>
  <c r="G79" i="5"/>
  <c r="G80" i="5"/>
  <c r="G81" i="5"/>
  <c r="G82" i="5"/>
  <c r="G83" i="5"/>
  <c r="G84" i="5"/>
  <c r="G85" i="5"/>
  <c r="G86" i="5"/>
  <c r="G66" i="5"/>
  <c r="C87" i="5"/>
  <c r="D87" i="5"/>
  <c r="E87" i="5"/>
  <c r="F87" i="5"/>
  <c r="B87" i="5"/>
  <c r="N61" i="5"/>
  <c r="N41" i="5"/>
  <c r="N42" i="5"/>
  <c r="N43" i="5"/>
  <c r="N44" i="5"/>
  <c r="N45" i="5"/>
  <c r="N46" i="5"/>
  <c r="N47" i="5"/>
  <c r="N48" i="5"/>
  <c r="N49" i="5"/>
  <c r="N50" i="5"/>
  <c r="N51" i="5"/>
  <c r="N52" i="5"/>
  <c r="N53" i="5"/>
  <c r="N54" i="5"/>
  <c r="N55" i="5"/>
  <c r="N56" i="5"/>
  <c r="N57" i="5"/>
  <c r="N58" i="5"/>
  <c r="N59" i="5"/>
  <c r="N60" i="5"/>
  <c r="N40" i="5"/>
  <c r="C61" i="5"/>
  <c r="D61" i="5"/>
  <c r="E61" i="5"/>
  <c r="F61" i="5"/>
  <c r="G61" i="5"/>
  <c r="H61" i="5"/>
  <c r="I61" i="5"/>
  <c r="J61" i="5"/>
  <c r="K61" i="5"/>
  <c r="L61" i="5"/>
  <c r="M61" i="5"/>
  <c r="B61" i="5"/>
  <c r="P35" i="5"/>
  <c r="O35" i="5"/>
  <c r="O15" i="5"/>
  <c r="O16" i="5"/>
  <c r="O17" i="5"/>
  <c r="O18" i="5"/>
  <c r="O19" i="5"/>
  <c r="O20" i="5"/>
  <c r="O21" i="5"/>
  <c r="O22" i="5"/>
  <c r="O23" i="5"/>
  <c r="O24" i="5"/>
  <c r="O25" i="5"/>
  <c r="O26" i="5"/>
  <c r="O27" i="5"/>
  <c r="O28" i="5"/>
  <c r="O29" i="5"/>
  <c r="O30" i="5"/>
  <c r="O31" i="5"/>
  <c r="O32" i="5"/>
  <c r="O33" i="5"/>
  <c r="O34" i="5"/>
  <c r="O14" i="5"/>
  <c r="C35" i="5"/>
  <c r="D35" i="5"/>
  <c r="E35" i="5"/>
  <c r="F35" i="5"/>
  <c r="G35" i="5"/>
  <c r="H35" i="5"/>
  <c r="I35" i="5"/>
  <c r="J35" i="5"/>
  <c r="K35" i="5"/>
  <c r="L35" i="5"/>
  <c r="M35" i="5"/>
  <c r="N35" i="5"/>
  <c r="B35" i="5"/>
  <c r="C275" i="16"/>
  <c r="D275" i="16"/>
  <c r="E275" i="16"/>
  <c r="F275" i="16"/>
  <c r="G275" i="16"/>
  <c r="H275" i="16"/>
  <c r="I275" i="16"/>
  <c r="J275" i="16"/>
  <c r="L275" i="16"/>
  <c r="M275" i="16"/>
  <c r="B275" i="16"/>
  <c r="C250" i="16"/>
  <c r="D250" i="16"/>
  <c r="E250" i="16"/>
  <c r="F250" i="16"/>
  <c r="G250" i="16"/>
  <c r="B250" i="16"/>
  <c r="C224" i="16"/>
  <c r="D224" i="16"/>
  <c r="E224" i="16"/>
  <c r="F224" i="16"/>
  <c r="G224" i="16"/>
  <c r="I224" i="16"/>
  <c r="J224" i="16"/>
  <c r="B224" i="16"/>
  <c r="K204" i="16"/>
  <c r="K205" i="16"/>
  <c r="K206" i="16"/>
  <c r="K207" i="16"/>
  <c r="K208" i="16"/>
  <c r="K209" i="16"/>
  <c r="K210" i="16"/>
  <c r="K211" i="16"/>
  <c r="K212" i="16"/>
  <c r="K213" i="16"/>
  <c r="K214" i="16"/>
  <c r="K215" i="16"/>
  <c r="K216" i="16"/>
  <c r="K217" i="16"/>
  <c r="K218" i="16"/>
  <c r="K219" i="16"/>
  <c r="K220" i="16"/>
  <c r="K221" i="16"/>
  <c r="K222" i="16"/>
  <c r="K223" i="16"/>
  <c r="K203" i="16"/>
  <c r="B172" i="16"/>
  <c r="B146" i="16"/>
  <c r="F100" i="16"/>
  <c r="F101" i="16"/>
  <c r="F102" i="16"/>
  <c r="F103" i="16"/>
  <c r="F104" i="16"/>
  <c r="F105" i="16"/>
  <c r="F106" i="16"/>
  <c r="F107" i="16"/>
  <c r="F108" i="16"/>
  <c r="F109" i="16"/>
  <c r="F110" i="16"/>
  <c r="F111" i="16"/>
  <c r="F112" i="16"/>
  <c r="F113" i="16"/>
  <c r="F114" i="16"/>
  <c r="F115" i="16"/>
  <c r="F116" i="16"/>
  <c r="F117" i="16"/>
  <c r="F118" i="16"/>
  <c r="F119" i="16"/>
  <c r="F99" i="16"/>
  <c r="C120" i="16"/>
  <c r="D120" i="16"/>
  <c r="E120" i="16"/>
  <c r="B120" i="16"/>
  <c r="V76" i="16"/>
  <c r="V77" i="16"/>
  <c r="V78" i="16"/>
  <c r="V79" i="16"/>
  <c r="V80" i="16"/>
  <c r="V81" i="16"/>
  <c r="V75" i="16"/>
  <c r="O82" i="16"/>
  <c r="P82" i="16"/>
  <c r="Q82" i="16"/>
  <c r="R82" i="16"/>
  <c r="S82" i="16"/>
  <c r="T82" i="16"/>
  <c r="U82" i="16"/>
  <c r="N82" i="16"/>
  <c r="J76" i="16"/>
  <c r="J77" i="16"/>
  <c r="J78" i="16"/>
  <c r="J79" i="16"/>
  <c r="J80" i="16"/>
  <c r="J81" i="16"/>
  <c r="J75" i="16"/>
  <c r="C82" i="16"/>
  <c r="D82" i="16"/>
  <c r="E82" i="16"/>
  <c r="F82" i="16"/>
  <c r="G82" i="16"/>
  <c r="I82" i="16"/>
  <c r="B82" i="16"/>
  <c r="K63" i="16"/>
  <c r="K64" i="16"/>
  <c r="K65" i="16"/>
  <c r="K66" i="16"/>
  <c r="K67" i="16"/>
  <c r="K68" i="16"/>
  <c r="K62" i="16"/>
  <c r="C69" i="16"/>
  <c r="D69" i="16"/>
  <c r="E69" i="16"/>
  <c r="F69" i="16"/>
  <c r="G69" i="16"/>
  <c r="I69" i="16"/>
  <c r="J69" i="16"/>
  <c r="B69" i="16"/>
  <c r="I53" i="16"/>
  <c r="H21" i="16" s="1"/>
  <c r="G53" i="16"/>
  <c r="H19" i="16" s="1"/>
  <c r="F53" i="16"/>
  <c r="H18" i="16" s="1"/>
  <c r="E53" i="16"/>
  <c r="H17" i="16" s="1"/>
  <c r="D53" i="16"/>
  <c r="H16" i="16" s="1"/>
  <c r="C53" i="16"/>
  <c r="H15" i="16" s="1"/>
  <c r="B53" i="16"/>
  <c r="J52" i="16"/>
  <c r="J51" i="16"/>
  <c r="J50" i="16"/>
  <c r="J49" i="16"/>
  <c r="J48" i="16"/>
  <c r="J47" i="16"/>
  <c r="J46" i="16"/>
  <c r="J45" i="16"/>
  <c r="J44" i="16"/>
  <c r="J43" i="16"/>
  <c r="J29" i="16"/>
  <c r="J30" i="16"/>
  <c r="J31" i="16"/>
  <c r="J32" i="16"/>
  <c r="J33" i="16"/>
  <c r="J34" i="16"/>
  <c r="J35" i="16"/>
  <c r="J36" i="16"/>
  <c r="J37" i="16"/>
  <c r="J28" i="16"/>
  <c r="C38" i="16"/>
  <c r="B15" i="16" s="1"/>
  <c r="D38" i="16"/>
  <c r="B16" i="16" s="1"/>
  <c r="B47" i="8" s="1"/>
  <c r="E38" i="16"/>
  <c r="B17" i="16" s="1"/>
  <c r="F38" i="16"/>
  <c r="B18" i="16" s="1"/>
  <c r="G38" i="16"/>
  <c r="B19" i="16" s="1"/>
  <c r="I38" i="16"/>
  <c r="B21" i="16" s="1"/>
  <c r="B52" i="8" s="1"/>
  <c r="B38" i="16"/>
  <c r="B14" i="16" s="1"/>
  <c r="B93" i="16"/>
  <c r="N22" i="16"/>
  <c r="M22" i="16"/>
  <c r="C296" i="14"/>
  <c r="D296" i="14"/>
  <c r="E296" i="14"/>
  <c r="F296" i="14"/>
  <c r="G296" i="14"/>
  <c r="H296" i="14"/>
  <c r="I296" i="14"/>
  <c r="J296" i="14"/>
  <c r="K296" i="14"/>
  <c r="L296" i="14"/>
  <c r="M296" i="14"/>
  <c r="N296" i="14"/>
  <c r="O296" i="14"/>
  <c r="B296" i="14"/>
  <c r="P276" i="14"/>
  <c r="P277" i="14"/>
  <c r="P278" i="14"/>
  <c r="P279" i="14"/>
  <c r="P280" i="14"/>
  <c r="P281" i="14"/>
  <c r="P282" i="14"/>
  <c r="P283" i="14"/>
  <c r="P284" i="14"/>
  <c r="P285" i="14"/>
  <c r="P286" i="14"/>
  <c r="P287" i="14"/>
  <c r="P288" i="14"/>
  <c r="P289" i="14"/>
  <c r="P290" i="14"/>
  <c r="P291" i="14"/>
  <c r="P292" i="14"/>
  <c r="P293" i="14"/>
  <c r="P294" i="14"/>
  <c r="P295" i="14"/>
  <c r="P275" i="14"/>
  <c r="B46" i="8" l="1"/>
  <c r="B48" i="8"/>
  <c r="B50" i="8"/>
  <c r="B49" i="8"/>
  <c r="B22" i="16"/>
  <c r="H14" i="16"/>
  <c r="B45" i="8" s="1"/>
  <c r="K69" i="16"/>
  <c r="V82" i="16"/>
  <c r="K224" i="16"/>
  <c r="J82" i="16"/>
  <c r="J38" i="16"/>
  <c r="F120" i="16"/>
  <c r="J53" i="16"/>
  <c r="L243" i="5"/>
  <c r="K140" i="5"/>
  <c r="P114" i="5"/>
  <c r="N275" i="16"/>
  <c r="P296" i="14"/>
  <c r="B53" i="8" l="1"/>
  <c r="H22" i="16"/>
  <c r="L322" i="14"/>
  <c r="K322" i="14"/>
  <c r="J322" i="14"/>
  <c r="I322" i="14"/>
  <c r="H322" i="14"/>
  <c r="G322" i="14"/>
  <c r="F322" i="14"/>
  <c r="E322" i="14"/>
  <c r="D322" i="14"/>
  <c r="C322" i="14"/>
  <c r="B322" i="14"/>
  <c r="K270" i="14"/>
  <c r="J270" i="14"/>
  <c r="I270" i="14"/>
  <c r="H270" i="14"/>
  <c r="G270" i="14"/>
  <c r="F270" i="14"/>
  <c r="E270" i="14"/>
  <c r="D270" i="14"/>
  <c r="C270" i="14"/>
  <c r="B270" i="14"/>
  <c r="L269" i="14"/>
  <c r="L268" i="14"/>
  <c r="L267" i="14"/>
  <c r="L266" i="14"/>
  <c r="L265" i="14"/>
  <c r="L264" i="14"/>
  <c r="L263" i="14"/>
  <c r="L262" i="14"/>
  <c r="L261" i="14"/>
  <c r="L260" i="14"/>
  <c r="L259" i="14"/>
  <c r="L258" i="14"/>
  <c r="L257" i="14"/>
  <c r="L256" i="14"/>
  <c r="L255" i="14"/>
  <c r="L254" i="14"/>
  <c r="L253" i="14"/>
  <c r="L252" i="14"/>
  <c r="L251" i="14"/>
  <c r="L250" i="14"/>
  <c r="L249" i="14"/>
  <c r="K244" i="14"/>
  <c r="J244" i="14"/>
  <c r="I244" i="14"/>
  <c r="H244" i="14"/>
  <c r="G244" i="14"/>
  <c r="F244" i="14"/>
  <c r="E244" i="14"/>
  <c r="D244" i="14"/>
  <c r="C244" i="14"/>
  <c r="B244" i="14"/>
  <c r="L243" i="14"/>
  <c r="L242" i="14"/>
  <c r="L241" i="14"/>
  <c r="L240" i="14"/>
  <c r="L239" i="14"/>
  <c r="L238" i="14"/>
  <c r="L237" i="14"/>
  <c r="L236" i="14"/>
  <c r="L235" i="14"/>
  <c r="L234" i="14"/>
  <c r="L233" i="14"/>
  <c r="L232" i="14"/>
  <c r="L231" i="14"/>
  <c r="L230" i="14"/>
  <c r="L229" i="14"/>
  <c r="L228" i="14"/>
  <c r="L227" i="14"/>
  <c r="L226" i="14"/>
  <c r="L225" i="14"/>
  <c r="L224" i="14"/>
  <c r="L223" i="14"/>
  <c r="B218" i="14"/>
  <c r="B192" i="14"/>
  <c r="B166" i="14"/>
  <c r="G140" i="14"/>
  <c r="F140" i="14"/>
  <c r="H130" i="14" s="1"/>
  <c r="H140" i="14" s="1"/>
  <c r="E140" i="14"/>
  <c r="D140" i="14"/>
  <c r="C140" i="14"/>
  <c r="B140" i="14"/>
  <c r="B113" i="14"/>
  <c r="B84" i="14"/>
  <c r="E72" i="14"/>
  <c r="E71" i="14"/>
  <c r="E70" i="14"/>
  <c r="E69" i="14"/>
  <c r="E68" i="14"/>
  <c r="U58" i="14"/>
  <c r="T58" i="14"/>
  <c r="S58" i="14"/>
  <c r="R58" i="14"/>
  <c r="Q58" i="14"/>
  <c r="P58" i="14"/>
  <c r="O58" i="14"/>
  <c r="N58" i="14"/>
  <c r="I58" i="14"/>
  <c r="H58" i="14"/>
  <c r="G58" i="14"/>
  <c r="F58" i="14"/>
  <c r="E58" i="14"/>
  <c r="D58" i="14"/>
  <c r="C58" i="14"/>
  <c r="B58" i="14"/>
  <c r="V57" i="14"/>
  <c r="J57" i="14"/>
  <c r="V56" i="14"/>
  <c r="J56" i="14"/>
  <c r="V55" i="14"/>
  <c r="J55" i="14"/>
  <c r="V54" i="14"/>
  <c r="J54" i="14"/>
  <c r="V53" i="14"/>
  <c r="J53" i="14"/>
  <c r="V52" i="14"/>
  <c r="J52" i="14"/>
  <c r="V51" i="14"/>
  <c r="J51" i="14"/>
  <c r="U46" i="14"/>
  <c r="T46" i="14"/>
  <c r="S46" i="14"/>
  <c r="R46" i="14"/>
  <c r="Q46" i="14"/>
  <c r="P46" i="14"/>
  <c r="O46" i="14"/>
  <c r="N46" i="14"/>
  <c r="I46" i="14"/>
  <c r="H46" i="14"/>
  <c r="G46" i="14"/>
  <c r="F46" i="14"/>
  <c r="E46" i="14"/>
  <c r="D46" i="14"/>
  <c r="C46" i="14"/>
  <c r="B46" i="14"/>
  <c r="V45" i="14"/>
  <c r="J45" i="14"/>
  <c r="V44" i="14"/>
  <c r="J44" i="14"/>
  <c r="V43" i="14"/>
  <c r="J43" i="14"/>
  <c r="V42" i="14"/>
  <c r="J42" i="14"/>
  <c r="V41" i="14"/>
  <c r="J41" i="14"/>
  <c r="V40" i="14"/>
  <c r="J40" i="14"/>
  <c r="V39" i="14"/>
  <c r="J39" i="14"/>
  <c r="U34" i="14"/>
  <c r="T34" i="14"/>
  <c r="S34" i="14"/>
  <c r="R34" i="14"/>
  <c r="Q34" i="14"/>
  <c r="P34" i="14"/>
  <c r="O34" i="14"/>
  <c r="N34" i="14"/>
  <c r="I34" i="14"/>
  <c r="H34" i="14"/>
  <c r="G34" i="14"/>
  <c r="F34" i="14"/>
  <c r="E34" i="14"/>
  <c r="D34" i="14"/>
  <c r="C34" i="14"/>
  <c r="B34" i="14"/>
  <c r="V33" i="14"/>
  <c r="J33" i="14"/>
  <c r="V32" i="14"/>
  <c r="J32" i="14"/>
  <c r="V31" i="14"/>
  <c r="J31" i="14"/>
  <c r="V30" i="14"/>
  <c r="J30" i="14"/>
  <c r="V29" i="14"/>
  <c r="J29" i="14"/>
  <c r="V28" i="14"/>
  <c r="J28" i="14"/>
  <c r="V27" i="14"/>
  <c r="J27" i="14"/>
  <c r="P21" i="14"/>
  <c r="O21" i="14"/>
  <c r="P312" i="14" l="1"/>
  <c r="P322" i="14" s="1"/>
  <c r="F48" i="8"/>
  <c r="F46" i="8"/>
  <c r="L244" i="14"/>
  <c r="F47" i="8"/>
  <c r="J58" i="14"/>
  <c r="L270" i="14"/>
  <c r="V46" i="14"/>
  <c r="V58" i="14"/>
  <c r="J46" i="14"/>
  <c r="V34" i="14"/>
  <c r="J34" i="14"/>
  <c r="C49" i="8"/>
  <c r="F40" i="8"/>
  <c r="G33" i="8" s="1"/>
  <c r="C47" i="8" l="1"/>
  <c r="C51" i="8"/>
  <c r="C48" i="8"/>
  <c r="C50" i="8"/>
  <c r="C46" i="8"/>
  <c r="C45" i="8"/>
  <c r="C52" i="8"/>
  <c r="G35" i="8"/>
  <c r="G36" i="8"/>
  <c r="G39" i="8"/>
  <c r="G38" i="8"/>
  <c r="G32" i="8"/>
  <c r="G37" i="8"/>
  <c r="H21" i="14"/>
  <c r="G34" i="8"/>
  <c r="O164" i="6"/>
  <c r="N164" i="6"/>
  <c r="M164" i="6"/>
  <c r="L164" i="6"/>
  <c r="K164" i="6"/>
  <c r="J164" i="6"/>
  <c r="I164" i="6"/>
  <c r="H164" i="6"/>
  <c r="G164" i="6"/>
  <c r="F164" i="6"/>
  <c r="E164" i="6"/>
  <c r="D164" i="6"/>
  <c r="C164" i="6"/>
  <c r="B164" i="6"/>
  <c r="P163" i="6"/>
  <c r="P162" i="6"/>
  <c r="P161" i="6"/>
  <c r="P160" i="6"/>
  <c r="P159" i="6"/>
  <c r="P158" i="6"/>
  <c r="P157" i="6"/>
  <c r="P156" i="6"/>
  <c r="F51" i="8" s="1"/>
  <c r="P155" i="6"/>
  <c r="P154" i="6"/>
  <c r="P153" i="6"/>
  <c r="P152" i="6"/>
  <c r="P151" i="6"/>
  <c r="F49" i="8" s="1"/>
  <c r="P150" i="6"/>
  <c r="P149" i="6"/>
  <c r="P148" i="6"/>
  <c r="P147" i="6"/>
  <c r="P146" i="6"/>
  <c r="P145" i="6"/>
  <c r="P144" i="6"/>
  <c r="P143" i="6"/>
  <c r="F45" i="8" s="1"/>
  <c r="B138" i="6"/>
  <c r="L137" i="6"/>
  <c r="L136" i="6"/>
  <c r="L135" i="6"/>
  <c r="L134" i="6"/>
  <c r="L133" i="6"/>
  <c r="L132" i="6"/>
  <c r="L131" i="6"/>
  <c r="L130" i="6"/>
  <c r="L129" i="6"/>
  <c r="L128" i="6"/>
  <c r="L127" i="6"/>
  <c r="L126" i="6"/>
  <c r="L125" i="6"/>
  <c r="L124" i="6"/>
  <c r="L123" i="6"/>
  <c r="L122" i="6"/>
  <c r="L121" i="6"/>
  <c r="L120" i="6"/>
  <c r="L119" i="6"/>
  <c r="L118" i="6"/>
  <c r="L117" i="6"/>
  <c r="F50" i="8" l="1"/>
  <c r="F52" i="8"/>
  <c r="L138" i="6"/>
  <c r="C53" i="8"/>
  <c r="G40" i="8"/>
  <c r="P164" i="6"/>
  <c r="B21" i="14"/>
  <c r="J40" i="8"/>
  <c r="B54" i="8" s="1"/>
  <c r="F53" i="8" l="1"/>
  <c r="K36" i="8"/>
  <c r="K37" i="8"/>
  <c r="K38" i="8"/>
  <c r="K39" i="8"/>
  <c r="K32" i="8"/>
  <c r="K34" i="8"/>
  <c r="K33" i="8"/>
  <c r="K35" i="8"/>
  <c r="K40" i="8" l="1"/>
  <c r="J41" i="8" l="1"/>
  <c r="F54" i="8"/>
</calcChain>
</file>

<file path=xl/sharedStrings.xml><?xml version="1.0" encoding="utf-8"?>
<sst xmlns="http://schemas.openxmlformats.org/spreadsheetml/2006/main" count="2788" uniqueCount="434">
  <si>
    <t>Age Group</t>
  </si>
  <si>
    <t>Count</t>
  </si>
  <si>
    <t>Percent</t>
  </si>
  <si>
    <t>0-4</t>
  </si>
  <si>
    <t>5-16</t>
  </si>
  <si>
    <t>17-25</t>
  </si>
  <si>
    <t>26-39</t>
  </si>
  <si>
    <t>40-54</t>
  </si>
  <si>
    <t>55-64</t>
  </si>
  <si>
    <t>65-74</t>
  </si>
  <si>
    <t>75+</t>
  </si>
  <si>
    <t>Total</t>
  </si>
  <si>
    <t>Occupant of MV</t>
  </si>
  <si>
    <t>Driver of MV</t>
  </si>
  <si>
    <t>Passenger of MV</t>
  </si>
  <si>
    <t>Motorcycle rider</t>
  </si>
  <si>
    <t>Pedal cycle rider</t>
  </si>
  <si>
    <t>Pedestrian</t>
  </si>
  <si>
    <t>Other or Unknown</t>
  </si>
  <si>
    <t>TOTAL</t>
  </si>
  <si>
    <t>0 to &lt; 0.05</t>
  </si>
  <si>
    <t>0.05 and above</t>
  </si>
  <si>
    <t>Unknown</t>
  </si>
  <si>
    <t>*</t>
  </si>
  <si>
    <t>* n&lt;5</t>
  </si>
  <si>
    <t>Home</t>
  </si>
  <si>
    <t>Residential Institution</t>
  </si>
  <si>
    <t>School</t>
  </si>
  <si>
    <t>Trade or service area</t>
  </si>
  <si>
    <t>Industrial or constructional area</t>
  </si>
  <si>
    <t>Farm</t>
  </si>
  <si>
    <t>Other specified place</t>
  </si>
  <si>
    <t>Sports &amp; Athletics</t>
  </si>
  <si>
    <t>Streets &amp; Highways</t>
  </si>
  <si>
    <t xml:space="preserve">Unspecified Place </t>
  </si>
  <si>
    <t>15-19</t>
  </si>
  <si>
    <t>20-24</t>
  </si>
  <si>
    <t>25-29</t>
  </si>
  <si>
    <t>30-34</t>
  </si>
  <si>
    <t>35-39</t>
  </si>
  <si>
    <t>40-44</t>
  </si>
  <si>
    <t>45-49</t>
  </si>
  <si>
    <t>50-54</t>
  </si>
  <si>
    <t>55-59</t>
  </si>
  <si>
    <t>60-64</t>
  </si>
  <si>
    <t>65-69</t>
  </si>
  <si>
    <t>70-74</t>
  </si>
  <si>
    <t>75-79</t>
  </si>
  <si>
    <t>80-84</t>
  </si>
  <si>
    <t>85-89</t>
  </si>
  <si>
    <t>90-94</t>
  </si>
  <si>
    <t>95-99</t>
  </si>
  <si>
    <t>100+</t>
  </si>
  <si>
    <t>FEMALE</t>
  </si>
  <si>
    <t>High Fall</t>
  </si>
  <si>
    <t>Low Fall</t>
  </si>
  <si>
    <t>Striking against or by object</t>
  </si>
  <si>
    <t>Struck by or collision with a person</t>
  </si>
  <si>
    <t>Cutting, piercing object</t>
  </si>
  <si>
    <t>Submersion or drowning</t>
  </si>
  <si>
    <t>Other threat to breathing</t>
  </si>
  <si>
    <t>Fire, flames, smoke</t>
  </si>
  <si>
    <t>Firearm</t>
  </si>
  <si>
    <t>Other</t>
  </si>
  <si>
    <t>5-9</t>
  </si>
  <si>
    <t>10-14</t>
  </si>
  <si>
    <t>MALE</t>
  </si>
  <si>
    <t>Blunt</t>
  </si>
  <si>
    <t>Penetrating</t>
  </si>
  <si>
    <t>Burn</t>
  </si>
  <si>
    <t>Other Trauma</t>
  </si>
  <si>
    <t>Not Stated</t>
  </si>
  <si>
    <t>Road Ambulance</t>
  </si>
  <si>
    <t>Helicopter Ambulance</t>
  </si>
  <si>
    <t>Fixed-Wing Ambulance</t>
  </si>
  <si>
    <t>Private Vehicle</t>
  </si>
  <si>
    <t>Interstate Ambulane</t>
  </si>
  <si>
    <t>Table 4c. Median length of stay for Deceased (after 30 days) (n=2)</t>
  </si>
  <si>
    <t>MALES</t>
  </si>
  <si>
    <t>p50</t>
  </si>
  <si>
    <t>p90</t>
  </si>
  <si>
    <t xml:space="preserve">Home </t>
  </si>
  <si>
    <t>Rehabilitation</t>
  </si>
  <si>
    <t>Residential Aged Care</t>
  </si>
  <si>
    <t>Special Accommodation</t>
  </si>
  <si>
    <t>Hospital for Convalescence</t>
  </si>
  <si>
    <t>Left against Medical Advice</t>
  </si>
  <si>
    <t>Death</t>
  </si>
  <si>
    <t>Acute Hospital for Definitive Care</t>
  </si>
  <si>
    <t>Ward</t>
  </si>
  <si>
    <t>ICU</t>
  </si>
  <si>
    <t>HDU</t>
  </si>
  <si>
    <t>OR</t>
  </si>
  <si>
    <t>OR to Ward</t>
  </si>
  <si>
    <t>OR to ICU</t>
  </si>
  <si>
    <t>OR to HDU</t>
  </si>
  <si>
    <t>Tfr to another hospital</t>
  </si>
  <si>
    <t>Death in ED</t>
  </si>
  <si>
    <t>Not applicable (direct admit to Ward)</t>
  </si>
  <si>
    <t>UNKNOWN TRANSPORT RELATED</t>
  </si>
  <si>
    <t>ON-ROAD TRANSPORT-RELATED</t>
  </si>
  <si>
    <t>OFF-ROAD TRANSPORT-RELATED</t>
  </si>
  <si>
    <t>NON-TRANSPORT RELATED</t>
  </si>
  <si>
    <t>n</t>
  </si>
  <si>
    <t>P50</t>
  </si>
  <si>
    <t>MORTALITY</t>
  </si>
  <si>
    <t>COUNT</t>
  </si>
  <si>
    <t>Age group</t>
  </si>
  <si>
    <t>n=0</t>
  </si>
  <si>
    <t>p10</t>
  </si>
  <si>
    <t>p25</t>
  </si>
  <si>
    <t>p75</t>
  </si>
  <si>
    <t>p50/Median</t>
  </si>
  <si>
    <t>Table 2a</t>
  </si>
  <si>
    <t>Table 6</t>
  </si>
  <si>
    <t>Occupant of MV–unknown seating position. Some patients are coded as unknown seating position.  Further details would require review of event descriptions. Not all sites provide event details.</t>
  </si>
  <si>
    <t>Table 30</t>
  </si>
  <si>
    <t>Table 31</t>
  </si>
  <si>
    <t>Table 32</t>
  </si>
  <si>
    <t>Table 33(b)</t>
  </si>
  <si>
    <t>Table 34(a)</t>
  </si>
  <si>
    <t>Table 34(b)</t>
  </si>
  <si>
    <t>Table 22(a)</t>
  </si>
  <si>
    <t>Table 22(b)</t>
  </si>
  <si>
    <t>Table 23(a)</t>
  </si>
  <si>
    <t>Table 23a(i)</t>
  </si>
  <si>
    <t>Table 23(b)</t>
  </si>
  <si>
    <t>Table 23b(i)</t>
  </si>
  <si>
    <t>Table 24</t>
  </si>
  <si>
    <t>Table 25</t>
  </si>
  <si>
    <t>Table 26</t>
  </si>
  <si>
    <t>Table 27</t>
  </si>
  <si>
    <t>Table 28(a)</t>
  </si>
  <si>
    <t>Table 28(b)</t>
  </si>
  <si>
    <t>Table 29(a)</t>
  </si>
  <si>
    <t>Table 29(b)</t>
  </si>
  <si>
    <t>Table 12(a)</t>
  </si>
  <si>
    <t>Table 12(b)</t>
  </si>
  <si>
    <t>Table 12(c)</t>
  </si>
  <si>
    <t>Table 13(a)</t>
  </si>
  <si>
    <t>Table 13(b)</t>
  </si>
  <si>
    <t>Table 13(c)</t>
  </si>
  <si>
    <t>Table 13(d)</t>
  </si>
  <si>
    <t>Table 14(a)</t>
  </si>
  <si>
    <t>Table 14(b)</t>
  </si>
  <si>
    <t>Table 15</t>
  </si>
  <si>
    <t>Table 16</t>
  </si>
  <si>
    <t>Table 17</t>
  </si>
  <si>
    <t>Table 18</t>
  </si>
  <si>
    <t>Table 19</t>
  </si>
  <si>
    <t>Table 20(a)</t>
  </si>
  <si>
    <t>Table 20(b)</t>
  </si>
  <si>
    <t>Table 21(a)</t>
  </si>
  <si>
    <t>Table 21(b)</t>
  </si>
  <si>
    <t>Table notes</t>
  </si>
  <si>
    <t>Table 1a</t>
  </si>
  <si>
    <t>Table 1b</t>
  </si>
  <si>
    <t>Table 1c</t>
  </si>
  <si>
    <t>Table 2a(i)</t>
  </si>
  <si>
    <t>Table 2a(ii)</t>
  </si>
  <si>
    <t>Table 2a(iii)</t>
  </si>
  <si>
    <t>Table 2b</t>
  </si>
  <si>
    <t>Table 2b(i)</t>
  </si>
  <si>
    <t>Table 2b(ii)</t>
  </si>
  <si>
    <t>Table 2b(iii)</t>
  </si>
  <si>
    <t>Table 3</t>
  </si>
  <si>
    <t>Table 4a</t>
  </si>
  <si>
    <t>Table 4b</t>
  </si>
  <si>
    <t>Table 4c</t>
  </si>
  <si>
    <t xml:space="preserve"> Median length of stay for Deceased (after 30 days) (n=2)</t>
  </si>
  <si>
    <t>Table 4d</t>
  </si>
  <si>
    <t>Table 5</t>
  </si>
  <si>
    <t>Table 7</t>
  </si>
  <si>
    <t>Table 8</t>
  </si>
  <si>
    <t>Table 10 (a)</t>
  </si>
  <si>
    <t>Table 10(b)</t>
  </si>
  <si>
    <t>Table 11(a)</t>
  </si>
  <si>
    <t>Table 11(b)</t>
  </si>
  <si>
    <t>General notes</t>
  </si>
  <si>
    <t>Non-transport</t>
  </si>
  <si>
    <t>On-road</t>
  </si>
  <si>
    <t>Off-road</t>
  </si>
  <si>
    <t>Unknown transport</t>
  </si>
  <si>
    <t>ALL SEVERE INJURIES (ISS &gt;12)</t>
  </si>
  <si>
    <t>Table 33(a). Count of Cases: Discharge Destination by Gender (Males)</t>
  </si>
  <si>
    <t>Table 33(b). Count of Cases: Discharge Destination by Gender (Females)</t>
  </si>
  <si>
    <t>Table 33(a)</t>
  </si>
  <si>
    <t xml:space="preserve"> Count of Cases: Discharge Destination by Gender (Males)</t>
  </si>
  <si>
    <t xml:space="preserve"> Count of Cases: Discharge Destination by Gender (Females)</t>
  </si>
  <si>
    <t xml:space="preserve"> Count of Mortality: For Type of Injury, by 5-year age group and gender, non-transport related (Males)</t>
  </si>
  <si>
    <t xml:space="preserve"> Count of Mortality: Type of Injury by 5-year age group and gender, non-transport related (Females)</t>
  </si>
  <si>
    <t>Table 23a(i). Count of Mortality: For Type of Injury, by 5-year age group and gender, non-transport related (Males)</t>
  </si>
  <si>
    <t>Table 23b(i). Count of Mortality: Type of Injury by 5-year age group and gender, non-transport related (Females)</t>
  </si>
  <si>
    <t>GENERAL TABLES - ALL SEVERE INJURIES</t>
  </si>
  <si>
    <t>OFF-ROAD TRANSPORT-RELATED SEVERE INJURIES</t>
  </si>
  <si>
    <t>Table 23(b). Count of Cases: Types of Severe Injury by 5-year age group and gender, non-transport related (Females)</t>
  </si>
  <si>
    <t>Table 16.  Count of Cases: Mode of Transport (direct to definitive care only) for off-road transport related severe injury cases</t>
  </si>
  <si>
    <t>Table 13(d). Count of Cases: Place of Injury by Road User, off-road transport related severe injury</t>
  </si>
  <si>
    <t>Table 15. Total Bed Days by Road User, off-road transport related severe injury</t>
  </si>
  <si>
    <t>Table 14(a). Count of Cases: Gender (Males) off-road transport related severe injury</t>
  </si>
  <si>
    <t>Table 1a. Count - Discharged Alive, on-road transport related severe injury</t>
  </si>
  <si>
    <t>Table 1b. Count - Deceased (within 30 days), on-road transport related mortality</t>
  </si>
  <si>
    <t>Table 2a(i). Count of Cases: by gender  and Road User, on-road transport related severe injury - Discharged Alive</t>
  </si>
  <si>
    <t>Table 2b(i). Count of Cases: by gender  and Road User, on-road transport related severe injury - Discharged Alive</t>
  </si>
  <si>
    <t xml:space="preserve"> Count - Deceased (within 30 days), on-road transport related mortality</t>
  </si>
  <si>
    <t xml:space="preserve"> Count - Deceased (after 30 days), on-road transport related severe injury</t>
  </si>
  <si>
    <t>TABLE INDEX</t>
  </si>
  <si>
    <t>2.  Case counts do not include patients that are still in hospital during this timeframe but had a date of injury prior to the reference period.  This means new cases that occur in future periods will be comparable, and ensures patients are not counted twice.  </t>
  </si>
  <si>
    <t>Definitions</t>
  </si>
  <si>
    <t>Severe injury</t>
  </si>
  <si>
    <t xml:space="preserve"> Median and 90th Percentile Hospital Length of Stay (days) for on-road transport related severe injury</t>
  </si>
  <si>
    <t xml:space="preserve"> Median and 90th Percentile Hospital Length of Stay (days) for non-transport related severe injury</t>
  </si>
  <si>
    <t>Table 34(a). Count of Cases: Disposition after Emergency Department by gender, ALL severe injury (Males)</t>
  </si>
  <si>
    <t>Table 34(b). Count of Cases: Disposition after Emergency Department by gender, ALL severe injury (Females)</t>
  </si>
  <si>
    <t>Table 31. Median and other Percentiles for Hospital Length of Stay (days), ALL severe injury</t>
  </si>
  <si>
    <t>Table 1c. Count - Deceased (after 30 days), on-road transport related severe injury</t>
  </si>
  <si>
    <t>Table 2a. Count of Cases: by Gender and Road User, on-road  transport related severe injury</t>
  </si>
  <si>
    <t>Table 2b. Count of cases: by Gender and Road User, on-road  transport related severe injury</t>
  </si>
  <si>
    <t>Table 2b(ii). Count of Cases: by gender and road user, on-road transport related mortality - Deceased (within 30 Days)</t>
  </si>
  <si>
    <t xml:space="preserve"> Total Bed Days by Road User (On-Road), on-road transport related severe injury</t>
  </si>
  <si>
    <t>Table 4d. Total Bed Days by Road User (On-Road), on-road transport related severe injury</t>
  </si>
  <si>
    <t>Table 5.  Count of Cases: Mode of Transport (direct to definitive care only) for on-road transport related severe injury</t>
  </si>
  <si>
    <t xml:space="preserve"> Median and 90th Percentile Intensive Care Unit Length of Stay (in days) for on-road transport related severe injury</t>
  </si>
  <si>
    <t>Table 10(b). Count of Cases: Discharge Destination by Gender and age group, for on-road transport related severe injury (Females)</t>
  </si>
  <si>
    <t>Table 10 (a). Count of Cases: Discharge Destination by Gender and age group, for on-road transport related severe injury (Males)</t>
  </si>
  <si>
    <t xml:space="preserve"> Count of Cases: Discharge Destination by Gender and age group, for on-road transport related severe injury (Males)</t>
  </si>
  <si>
    <t xml:space="preserve"> Count of Cases: Discharge Destination by Gender and age group, for on-road transport related severe injury (Females)</t>
  </si>
  <si>
    <t>Table 12(a). Count - Discharged Alive, off-road transport related severe injury</t>
  </si>
  <si>
    <t>Table 12(b). Count - Deceased (within 30 days), off-road transport related mortality</t>
  </si>
  <si>
    <t>Table 13(a). Count of Cases: Place of Injury by age group (Discharged Alive), off-road transport related severe injury</t>
  </si>
  <si>
    <t>Table 13(b). Count of Cases: Place of Injury by age group, off-road transport related mortality, Deceased (within 30 days)</t>
  </si>
  <si>
    <t>Table 13(c). Count of Cases: Place of Injury by age range, off-road transport related mortality, Deceased (after 30 days)</t>
  </si>
  <si>
    <t>Table 12(c). Count - Deceased (after 30 days), off-road transport related severe injury</t>
  </si>
  <si>
    <t>Table 2a(ii). Count of Cases: by gender and road user, on-road transport related mortality - Deceased (within 30 Days)</t>
  </si>
  <si>
    <t>ON-ROAD TRANSPORT RELATED SEVERE INJURIES</t>
  </si>
  <si>
    <t>Table 14(b). Count of Cases: by Gender (Females), off-road transport related severe injury</t>
  </si>
  <si>
    <t xml:space="preserve"> Count of Cases: Place of Injury by Road User, off-road transport related severe injury</t>
  </si>
  <si>
    <t xml:space="preserve"> Count of Cases: Gender (Males) off-road transport related severe injury</t>
  </si>
  <si>
    <t xml:space="preserve"> Count of Cases: by Gender (Females), off-road transport related severe injury</t>
  </si>
  <si>
    <t xml:space="preserve"> Total Bed Days by Road User, off-road transport related severe injury</t>
  </si>
  <si>
    <t xml:space="preserve"> Median and 90th Percentile Hospital Length of Stay (days) for off-road transport related severe injury</t>
  </si>
  <si>
    <t xml:space="preserve"> Count of Cases: Discharge Destination by Gender, for off-road transport related severe injury (Males)</t>
  </si>
  <si>
    <t xml:space="preserve"> Count of Cases: Disposition after Emergency Department, by gender and age group, for off-road transport related severe injury (Males)</t>
  </si>
  <si>
    <t xml:space="preserve"> Count of Cases: Disposition after Emergency Department, by gender and age group, for off-road transport related severe injury (Females)</t>
  </si>
  <si>
    <t xml:space="preserve"> Count - Deceased (within 30 days), off-road transport related mortality</t>
  </si>
  <si>
    <t xml:space="preserve"> Count of Cases: by Gender and Road User, on-road  transport related severe injury</t>
  </si>
  <si>
    <t xml:space="preserve"> Count of cases: by Gender and Road User, on-road  transport related severe injury</t>
  </si>
  <si>
    <t xml:space="preserve"> Count of Cases: Disposition after Emergency Department, by gender and age group, for on-road  transport related severe injury (Males)</t>
  </si>
  <si>
    <t xml:space="preserve"> Count of Cases: Disposition after Emergency Department, by gender and age group, for on-road  transport related severe injury (Females)</t>
  </si>
  <si>
    <t>GENERAL TABLES - ALL SEVERE INJURY</t>
  </si>
  <si>
    <t>Table 23(a). Count of Cases: Type of Severe Injury, by 5-year age group and gender, for non-transport related severe injury (Males)</t>
  </si>
  <si>
    <t>Table 24.  Count of Cases: Mode of Transport (direct to definitive care only), non-transport related severe injury</t>
  </si>
  <si>
    <t>Table 28(a). Count of Cases: Discharge Destination by Gender, for non-transport related severe injury (Males)</t>
  </si>
  <si>
    <t>Table 29(a). Count of Cases: Disposition after Emergency Department, by gender and age group, for non-transport related severe injury (Males)</t>
  </si>
  <si>
    <t>Table 29(b). Count of Cases: Disposition after Emergency Department, by gender and age group, for non-transport related severe injury (Females)</t>
  </si>
  <si>
    <t>NON-TRANSPORT SEVERE INJURY</t>
  </si>
  <si>
    <t>Table 22(a). Count of Cases: by 5-year age group and gender, non-transport related severe injury (Males)</t>
  </si>
  <si>
    <t>Table 22(b). Count of Cases: by 5-year age group and gender, non-transport related severe injury (Females)</t>
  </si>
  <si>
    <t>Table 28(b). Count of Cases: Discharge Destination by Gender, for non-transport severe injury (Females)</t>
  </si>
  <si>
    <t xml:space="preserve"> Count of Cases: by 5-year age group and gender, non-transport related severe injury (Males)</t>
  </si>
  <si>
    <t xml:space="preserve"> Count of Cases: by 5-year age group and gender, non-transport related severe injury (Females)</t>
  </si>
  <si>
    <t xml:space="preserve"> Count of Cases: Type of Severe Injury, by 5-year age group and gender, for non-transport related severe injury (Males)</t>
  </si>
  <si>
    <t xml:space="preserve"> Count of Cases: Types of Severe Injury by 5-year age group and gender, non-transport related (Females)</t>
  </si>
  <si>
    <t xml:space="preserve"> Count of Cases: Discharge Destination by Gender, for non-transport related severe injury (Males)</t>
  </si>
  <si>
    <t xml:space="preserve"> Count of Cases: Discharge Destination by Gender, for non-transport severe injury (Females)</t>
  </si>
  <si>
    <t xml:space="preserve"> Count of Cases: Disposition after Emergency Department, by gender and age group, for non-transport related severe injury (Males)</t>
  </si>
  <si>
    <t xml:space="preserve"> Count of Cases: Disposition after Emergency Department, by gender and age group, for non-transport related severe injury (Females)</t>
  </si>
  <si>
    <t>Henley G &amp; Harrison JE 2015. Trends in serious injury due to road vehicle traffic crashes, Australia 2001 to 2010. Injury research and statistics series no. 89. Cat. no. INJCAT 165. Canberra: AIHW.</t>
  </si>
  <si>
    <t>On-road cases</t>
  </si>
  <si>
    <t>Off-road cases</t>
  </si>
  <si>
    <t>OFF-ROAD TRANSPORT RELATED SEVERE INJURIES</t>
  </si>
  <si>
    <t>Cases</t>
  </si>
  <si>
    <t>5.  The detailed electronic tables published here do not include all transport related injuries as the external cause codes used do not include the unknown place of occurrence patients.</t>
  </si>
  <si>
    <t>Reference</t>
  </si>
  <si>
    <t>Unknown transport cases</t>
  </si>
  <si>
    <t>Serious injury (on-road)</t>
  </si>
  <si>
    <t>Median and Percentile length of stay for on road transport related cases. For example, the '34.0' in the P90 column mean that 10% of patients (aged 0-4) were in hospital for 34 days or more.</t>
  </si>
  <si>
    <t>NON-TRANSPORT RELATED SEVERE INJURY</t>
  </si>
  <si>
    <t>All severe injury cases</t>
  </si>
  <si>
    <t>Non-transport cases</t>
  </si>
  <si>
    <t>Table 27. Median and 90th Percentile Intensitve Care Unit Length of Stay (days) for non-transport related severe injury</t>
  </si>
  <si>
    <t xml:space="preserve"> Count - Deceased (after 30 days), off-road transport related severe injury</t>
  </si>
  <si>
    <t xml:space="preserve"> Median and 90th Percentile Emergency Department Length of Stay (in hours) for off-road transport related severe injury</t>
  </si>
  <si>
    <t xml:space="preserve"> Median and 90th Percentile Intensitve Care Unit Length of Stay (in days) for off-road transport related severe injury</t>
  </si>
  <si>
    <t xml:space="preserve"> Count of Cases: Discharge Destination by Gender, for off-road transport related severe injury (Females)</t>
  </si>
  <si>
    <t xml:space="preserve"> Median and 90th Percentile Emergency Department Length of Stay (Hours) for on-road transport related severe injury</t>
  </si>
  <si>
    <t xml:space="preserve"> Median and 90th Percentile Emergency Department Length of Stay (hours) for non-transport related severe injury</t>
  </si>
  <si>
    <t xml:space="preserve"> Median and 90th Percentile Intensitve Care Unit Length of Stay (days) for non-transport related severe injury</t>
  </si>
  <si>
    <t>Road mortality / road death</t>
  </si>
  <si>
    <t xml:space="preserve">Mortality / death that results from an on-road crash that occurs on a public road, is unintentional and where death occurs within 30 days from the injuries sustained in the crash event. </t>
  </si>
  <si>
    <t>Cases due to road vehicle traffic crashes (a first reported ICD-10-AM external cause code specified as being for use in traffic cases).</t>
  </si>
  <si>
    <t>Cases due to road vehicle non-traffic crashes (a first reported ICD-10-AM external cause code specified as being for use in non-traffic cases).</t>
  </si>
  <si>
    <t>Cases due to road vehicle where traffic type is unknown (a first reported ICD-10-AM external cause code that is neither traffic nor non-traffic).</t>
  </si>
  <si>
    <t>Hospitalised injury cases with an Injury Severity Score (ISS) &gt;12 or death after injury resulting from non-intentional external causes.</t>
  </si>
  <si>
    <t xml:space="preserve">A unique injury case due to an on-road crash with enough severity to require hospitalisation and where death does not occur within 30 days (see National Road Safety Strategy 2011-2020  http://roadsafety.gov.au/nrss/). </t>
  </si>
  <si>
    <t xml:space="preserve">4.  The case selections for On-road, Off-road transport and Unknown transport, and road user categories, are the same as the selection of Hospitalised Injury cases from the Australian Institute of Health and Welfare  Hospital Morbidity Database. See Henley and Harrison, 2015 (pages 62-66). </t>
  </si>
  <si>
    <t>Back to Table index</t>
  </si>
  <si>
    <t>Notes</t>
  </si>
  <si>
    <t>Back to Summary</t>
  </si>
  <si>
    <t>.</t>
  </si>
  <si>
    <t>Interstate</t>
  </si>
  <si>
    <t>Not applicable</t>
  </si>
  <si>
    <t>7. Some cases coded as off-road with place of injury of road have been reclassified as on-road.</t>
  </si>
  <si>
    <t>3.  Australia New Zealand Trauma Registry collects data up to 4-months after the admission. This means that most patients will have known discharge details (i.e. deceased, discharge destination and discharge date/time).</t>
  </si>
  <si>
    <t>Individuals admitted to hospital who meet the criteria of inclusion on the Australia New Zealand Trauma Registry of an Injury Severity Score (ISS) &gt; 12 or death after injury. Excludes transfers from other major trauma centres and re-admissions.</t>
  </si>
  <si>
    <t>Includes all cases (on-road, off-road, unknown transport related, and non-transport related) on the Australia New Zealand Trauma Registry reported by contributing sites.</t>
  </si>
  <si>
    <t>All non-transport related cases on the Australia New Zealand Trauma Registry.</t>
  </si>
  <si>
    <r>
      <t>1.  Australia New Zealand Trauma Registry cases from reporting sites only that are patients with dates of injury within this six month reference period.</t>
    </r>
    <r>
      <rPr>
        <b/>
        <sz val="11"/>
        <rFont val="Calibri"/>
        <family val="2"/>
        <scheme val="minor"/>
      </rPr>
      <t xml:space="preserve"> </t>
    </r>
    <r>
      <rPr>
        <sz val="11"/>
        <rFont val="Calibri"/>
        <family val="2"/>
        <scheme val="minor"/>
      </rPr>
      <t xml:space="preserve">Reporting is not based on date of admission or discharge.  
</t>
    </r>
    <r>
      <rPr>
        <b/>
        <sz val="11"/>
        <color rgb="FFFF0000"/>
        <rFont val="Calibri"/>
        <family val="2"/>
        <scheme val="minor"/>
      </rPr>
      <t>Case counts are preliminary and subject to revision as reporting sites provide updated data or new sites are added</t>
    </r>
    <r>
      <rPr>
        <sz val="11"/>
        <color rgb="FFFF0000"/>
        <rFont val="Calibri"/>
        <family val="2"/>
        <scheme val="minor"/>
      </rPr>
      <t>.</t>
    </r>
    <r>
      <rPr>
        <sz val="11"/>
        <rFont val="Calibri"/>
        <family val="2"/>
        <scheme val="minor"/>
      </rPr>
      <t xml:space="preserve">  </t>
    </r>
  </si>
  <si>
    <t>To Table index</t>
  </si>
  <si>
    <t>Table 2a(iii). Count of Cases: by Gender (MALE) and road user On-Road - Deceased (after 30 days)</t>
  </si>
  <si>
    <t>Table 2b(iii). Count of Cases: by Gender (Females) and road user, On-Road - Deceased (after 30 days)</t>
  </si>
  <si>
    <t>These tables for Australian cases only are produced under the joint funding agreement between the Department of Health and Department of Infrastructure, Transport, Regional Development and Communications</t>
  </si>
  <si>
    <t>No observations</t>
  </si>
  <si>
    <t>Acute Hospital</t>
  </si>
  <si>
    <t>Horse Related</t>
  </si>
  <si>
    <t>Horse-related</t>
  </si>
  <si>
    <t>Private Ambulance</t>
  </si>
  <si>
    <t>Police</t>
  </si>
  <si>
    <t>Total Bed Days</t>
  </si>
  <si>
    <t>Other Transport Related</t>
  </si>
  <si>
    <t>All unknown onroad/offroad are pedestrians</t>
  </si>
  <si>
    <t>Australia New Zealand Trauma Registry: Count of severe injury cases 1 January 2020 - 30 June 2020 (preliminary)</t>
  </si>
  <si>
    <t>Table 6. Median and 90th Percentile Hospital Length of Stay (days) for On-Road Transport related, *n&lt;5</t>
  </si>
  <si>
    <t>Table 7. Median and 90th Percentile Emergency Department Length of Stay (in hours) for on-road transport injuries. NB. removed unknown values and zero time in ED as assumed direct admit to other department or incorrect time entered. * n&lt;5</t>
  </si>
  <si>
    <t>Table 8. Median and 90th Percentile Intensive Care Unit Length of Stay (in days) for on-road transport injuries, *n&lt;5, NB. removed unknown values</t>
  </si>
  <si>
    <t>Table 11(b). Count of Cases: Disposition after Emergency Department, by gender and age group, for on-road  transport related severe injury (Females),1 patient had unknown ED discharge destination</t>
  </si>
  <si>
    <t>Special Accomodation</t>
  </si>
  <si>
    <t>Table 25. Median and 90th Percentile Hospital Length of Stay (days) for non-transport related severe injury, *n&lt;5</t>
  </si>
  <si>
    <t>Table 26. Median and 90th Percentile Emergency Department Length of Stay (hours) for non-transport related severe injury, *n&lt;5, 91 patients with unknown ED LOS</t>
  </si>
  <si>
    <t>Table 30. Median and other Percentiles for Emergency Department Length of Stay (in hours) for ALL severe injury, *n&lt;5</t>
  </si>
  <si>
    <t>Not Applicable (direct transfer to ICU)</t>
  </si>
  <si>
    <t>1 observation</t>
  </si>
  <si>
    <t>Table 17. Median and 90th Percentile Hospital Length of Stay (days) for Off-Road Transport related, *n&lt;5</t>
  </si>
  <si>
    <t>Table 18. Median and 90th Percentile Emergency Department Length of Stay (in hours) for off-road transport injuries, *n&lt;5</t>
  </si>
  <si>
    <t>Table 19. Median and 90th Percentile Intensive Care Unit Length of Stay (in days) for off-road transport injuries, *n&lt;5, unknown values removed</t>
  </si>
  <si>
    <t>Table 20(a). Count of Cases: Discharge Destination by Gender, for Off-Road Transport Injuries</t>
  </si>
  <si>
    <t>Table 20(b). Count of Cases: Discharge Destination by Gender, for Off-road Transport Injuries</t>
  </si>
  <si>
    <t>Table 21(a). Count of Cases: Disposition after Emergency Department, by gender and age group, for Off-Road transport-related injuries</t>
  </si>
  <si>
    <t>Table 21(b). Count of Cases: Disposition after Emergency Department, by gender and age group, for Off-Road transport-related injuries</t>
  </si>
  <si>
    <t>Table 23(a). Count of Cases: Type of Injury, by 5-year age group and gender, for non-transport related injuries</t>
  </si>
  <si>
    <t>Table 23a(i). Count of Mortlity: For Type of Injury, by 5-year age group and gender, non-transport related</t>
  </si>
  <si>
    <t>Table 26. Median and 90th Percentile Emergency Department Length of Stay (hours) for non-transport related severe injury, *n&lt;5</t>
  </si>
  <si>
    <t>Table 27. Median and 90th Percentile Intensitve Care Unit Length of Stay (days) for non-transport related severe injury, *n&lt;5</t>
  </si>
  <si>
    <t>Pedal cyclist</t>
  </si>
  <si>
    <t>Struck by or Collision against a person</t>
  </si>
  <si>
    <t>Fire, Flames, Smoke</t>
  </si>
  <si>
    <t>Struck by or collision with object</t>
  </si>
  <si>
    <t>Submersion or Drowning</t>
  </si>
  <si>
    <t>Cutting, Piercing Object</t>
  </si>
  <si>
    <t>Motorcycle</t>
  </si>
  <si>
    <t>Other Threat to Breathing</t>
  </si>
  <si>
    <t>High fall &gt;1m</t>
  </si>
  <si>
    <t>Motorvehicle</t>
  </si>
  <si>
    <t>TAS I</t>
  </si>
  <si>
    <t>WA G</t>
  </si>
  <si>
    <t>VIC F</t>
  </si>
  <si>
    <t>SA E</t>
  </si>
  <si>
    <t>QLD D</t>
  </si>
  <si>
    <t>NT C</t>
  </si>
  <si>
    <t>NSW B</t>
  </si>
  <si>
    <t>ACT A</t>
  </si>
  <si>
    <t>Mechanism</t>
  </si>
  <si>
    <t>Table 39(b). Mortality of ALL major injuries by jurisdiction and mechanism</t>
  </si>
  <si>
    <t>Struck by or collision against an object</t>
  </si>
  <si>
    <t>Motor Vehicle</t>
  </si>
  <si>
    <t>Table 39(a). Count of ALL major injuries by jurisdiction and mechanism</t>
  </si>
  <si>
    <t>Injury Type</t>
  </si>
  <si>
    <t>Table 38(b). Mortality of ALL major injuries by jurisdiction and injury type</t>
  </si>
  <si>
    <t>Table 38(a). Count of ALL major injuries by jurisdiction and injury type</t>
  </si>
  <si>
    <t>Table 37(b). Count of ALL major injuries by jurisdiction, gender and age group</t>
  </si>
  <si>
    <t>Table 37(a). Count of ALL major injuries by jurisdiction, gender and age group</t>
  </si>
  <si>
    <t>ALL INJURIES</t>
  </si>
  <si>
    <t>Offroad Unknown</t>
  </si>
  <si>
    <t>Onroad Unknown</t>
  </si>
  <si>
    <t>JURISDICTIONS BASED SEVERE INJURIES</t>
  </si>
  <si>
    <t>ON-ROAD TRANSPORT-RELATED INJURIES</t>
  </si>
  <si>
    <t>OFF-ROAD TRANSPORT-RELATED INJURIES</t>
  </si>
  <si>
    <t>Table 35</t>
  </si>
  <si>
    <t>Table 36</t>
  </si>
  <si>
    <t>Table 37(a)</t>
  </si>
  <si>
    <t>n=5</t>
  </si>
  <si>
    <t>7 patients had unknown LOS</t>
  </si>
  <si>
    <t>* n&lt;5, 7 patients had unknown LOS</t>
  </si>
  <si>
    <t>5 observations</t>
  </si>
  <si>
    <t>Table 11(a). Count of Cases: Disposition after Emergency Department, by gender and age group, for On-Road transport-related injuries</t>
  </si>
  <si>
    <t>Australia New Zealand Trauma Registry: Count of severe injury cases 1 January 2021 - 30 June 2021 (preliminary)</t>
  </si>
  <si>
    <t>* 1 patient with unknown discharge destination</t>
  </si>
  <si>
    <t>Table 22(a). Count of Cases: by 5-year age group and gender, non-transport injuries</t>
  </si>
  <si>
    <t>Accidental Firearm</t>
  </si>
  <si>
    <t>Table 22(b). Count of Cases: by 5-year age group and gender, non-transport related injuries</t>
  </si>
  <si>
    <t xml:space="preserve">Table 23(b). Count of Cases: Types of Severe Injury by 5-year age group and gender, non-transport related </t>
  </si>
  <si>
    <t>Table 23b(i). Count of Mortality: Type of Injury by 5-year age group and gender, non-transport related</t>
  </si>
  <si>
    <t>Table 32. Median and other Percentiles for Intensive Care Unit Length of Stay (in hours), ALL severe injury, *n&lt;5</t>
  </si>
  <si>
    <t>Table 35. Count of ON-ROAD Cases: by road user and jurisdiction</t>
  </si>
  <si>
    <t>Table 36. Count of OFF-ROAD Cases: by road user and jurisdiction</t>
  </si>
  <si>
    <t>Australia New Zealand Trauma Registry: Count of severe injury cases 1 January 2021 - 30 June 2021(preliminary)</t>
  </si>
  <si>
    <t xml:space="preserve"> Count - Discharged alive, on-road transport related severe injury</t>
  </si>
  <si>
    <t xml:space="preserve"> Count of Cases: Place of Injury by age group (Discharged alive), off-road transport related severe injury</t>
  </si>
  <si>
    <t xml:space="preserve"> Count - Discharged alive, off-road transport related severe injury</t>
  </si>
  <si>
    <t>Table 37(b)</t>
  </si>
  <si>
    <t>Table 38(a)</t>
  </si>
  <si>
    <t>Table 38(b)</t>
  </si>
  <si>
    <t xml:space="preserve"> Count of Cases: Mode of Transport (direct to definitive care only), non-transport related severe injury</t>
  </si>
  <si>
    <t xml:space="preserve"> Count of Cases: Mode of Transport (direct to definitive care only) for off-road transport related severe injury cases</t>
  </si>
  <si>
    <t xml:space="preserve"> Count of Cases by Road User and Blood Alcohol Concentration (BAC), on-road transport related severe injury </t>
  </si>
  <si>
    <t xml:space="preserve"> Count of Cases: Mode of Transport (direct to definitive care only) for on-road transport related severe injury</t>
  </si>
  <si>
    <t xml:space="preserve"> Count of Cases: On-road cases by road user and jurisdiction</t>
  </si>
  <si>
    <t xml:space="preserve"> Count of Cases: Off-road cases by road user and jurisdiction</t>
  </si>
  <si>
    <r>
      <t xml:space="preserve"> </t>
    </r>
    <r>
      <rPr>
        <sz val="11"/>
        <rFont val="Calibri"/>
        <family val="2"/>
        <scheme val="minor"/>
      </rPr>
      <t>Count of ALL severe injuries by jurisdiction and injury type</t>
    </r>
  </si>
  <si>
    <t xml:space="preserve"> Count of ALL severe injuries by jurisdiction, road user and age group</t>
  </si>
  <si>
    <t xml:space="preserve"> Count of ALL severe injuries by road user and jurisdiction</t>
  </si>
  <si>
    <t xml:space="preserve"> Count of Cases: Disposition after Emergency Department by gender, ALL severe injuries (Females)</t>
  </si>
  <si>
    <t xml:space="preserve"> Count of Cases: Disposition after Emergency Department by gender, ALL severe injuries (Males)</t>
  </si>
  <si>
    <t xml:space="preserve"> Median and other Percentiles for Intensive Care Unit Length of Stay (days), ALL severe injuries</t>
  </si>
  <si>
    <t xml:space="preserve"> Median and other Percentiles for Hospital Length of Stay (days), ALL severe injuries</t>
  </si>
  <si>
    <t xml:space="preserve"> Median and other Percentiles for Emergency Department Length of Stay (in hours) for ALL severe injuries</t>
  </si>
  <si>
    <t xml:space="preserve"> Count of Cases: Place of Injury by age group, off-road transport related mortality, deceased (within 30 days)</t>
  </si>
  <si>
    <t xml:space="preserve"> Count of Cases: Place of Injury by age range, off-road transport related mortality, deceased (after 30 days)</t>
  </si>
  <si>
    <t xml:space="preserve"> Median length of stay (days) by age group and road user, on-road  transport related severe injury, deceased (within 30 days)</t>
  </si>
  <si>
    <t xml:space="preserve"> Median length of stay (days) by age group and road user, on-road transport related severe injury, discharged alive</t>
  </si>
  <si>
    <t xml:space="preserve"> Count of Cases: by Gender (Females) and road user, on-road severe injury - deceased (after 30 days)</t>
  </si>
  <si>
    <t xml:space="preserve"> Count of Cases: by gender and road user, on-road transport related mortality - deceased (within 30 Days)</t>
  </si>
  <si>
    <t xml:space="preserve"> Count of Cases: by gender  and Road User, on-road transport related severe injury - discharged alive</t>
  </si>
  <si>
    <t xml:space="preserve"> Count of Cases: by Gender (MALE) and road user on-road severe injury - deceased (after 30 days)</t>
  </si>
  <si>
    <r>
      <t xml:space="preserve"> </t>
    </r>
    <r>
      <rPr>
        <sz val="11"/>
        <rFont val="Calibri"/>
        <family val="2"/>
        <scheme val="minor"/>
      </rPr>
      <t>Count of mortality by jurisdiction and injury type</t>
    </r>
  </si>
  <si>
    <t>Table 39(a)</t>
  </si>
  <si>
    <r>
      <t xml:space="preserve"> </t>
    </r>
    <r>
      <rPr>
        <sz val="11"/>
        <rFont val="Calibri"/>
        <family val="2"/>
        <scheme val="minor"/>
      </rPr>
      <t>Count of ALL severe injuries by jurisdiction and mechanism</t>
    </r>
  </si>
  <si>
    <t>Table 39(b)</t>
  </si>
  <si>
    <r>
      <t xml:space="preserve"> </t>
    </r>
    <r>
      <rPr>
        <sz val="11"/>
        <rFont val="Calibri"/>
        <family val="2"/>
        <scheme val="minor"/>
      </rPr>
      <t>Count of mortality by jurisdiction and mechanism</t>
    </r>
  </si>
  <si>
    <t>Table 4a. Median length of stay (days) by age group and road user, On-Road Transport related severe injury, Discharged Alive</t>
  </si>
  <si>
    <r>
      <t>Table 3.  Count of Cases by Road User and Blood Alcohol Concentration (BAC),</t>
    </r>
    <r>
      <rPr>
        <b/>
        <strike/>
        <sz val="11"/>
        <rFont val="Calibri"/>
        <family val="2"/>
        <scheme val="minor"/>
      </rPr>
      <t xml:space="preserve"> </t>
    </r>
    <r>
      <rPr>
        <b/>
        <sz val="11"/>
        <rFont val="Calibri"/>
        <family val="2"/>
        <scheme val="minor"/>
      </rPr>
      <t>on-road transport related severe injury</t>
    </r>
    <r>
      <rPr>
        <b/>
        <strike/>
        <sz val="11"/>
        <rFont val="Calibri"/>
        <family val="2"/>
        <scheme val="minor"/>
      </rPr>
      <t xml:space="preserve"> </t>
    </r>
  </si>
  <si>
    <t>Table 4b. Median length of stay (days) by age group and road user, On-Road  Transport related severe injury, Deceased (within 30 days)</t>
  </si>
  <si>
    <t>6.  Australia New Zealand Trauma Registry cases include in-hospital mortality. Road deaths include Australia New Zealand Trauma Registry cases where death occurred within 30 days. In the period of 1 Jan to 30 Jun 2021,  there were 107 on-road cases that would also be counted as road deaths. See Table 1b.</t>
  </si>
  <si>
    <t>COUNT OF ON-ROAD AND OFF-ROAD TRANSPORT-RELATED SEVERE INJURIES BY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</si>
</sst>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0.0"/>
    <numFmt numFmtId="166" formatCode="_-* #,##0_-;\-* #,##0_-;_-* &quot;-&quot;??_-;_-@_-"/>
    <numFmt numFmtId="167" formatCode="0.0%"/>
    <numFmt numFmtId="168" formatCode="#,##0.0"/>
  </numFmts>
  <fonts count="24" x14ac:knownFonts="1">
    <font>
      <sz val="11"/>
      <color theme="1"/>
      <name val="Calibri"/>
      <family val="2"/>
      <scheme val="minor"/>
    </font>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0"/>
      <name val="Calibri"/>
      <family val="2"/>
      <scheme val="minor"/>
    </font>
    <font>
      <b/>
      <sz val="16"/>
      <name val="Calibri"/>
      <family val="2"/>
      <scheme val="minor"/>
    </font>
    <font>
      <b/>
      <sz val="14"/>
      <name val="Calibri"/>
      <family val="2"/>
      <scheme val="minor"/>
    </font>
    <font>
      <sz val="14"/>
      <name val="Calibri"/>
      <family val="2"/>
      <scheme val="minor"/>
    </font>
    <font>
      <b/>
      <sz val="12"/>
      <name val="Calibri"/>
      <family val="2"/>
      <scheme val="minor"/>
    </font>
    <font>
      <b/>
      <sz val="10"/>
      <name val="Calibri"/>
      <family val="2"/>
      <scheme val="minor"/>
    </font>
    <font>
      <sz val="12"/>
      <name val="Calibri"/>
      <family val="2"/>
      <scheme val="minor"/>
    </font>
    <font>
      <u/>
      <sz val="12"/>
      <color theme="10"/>
      <name val="Calibri"/>
      <family val="2"/>
      <scheme val="minor"/>
    </font>
    <font>
      <sz val="12"/>
      <color theme="1"/>
      <name val="Calibri"/>
      <family val="2"/>
      <scheme val="minor"/>
    </font>
    <font>
      <b/>
      <u/>
      <sz val="14"/>
      <color theme="1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i/>
      <sz val="11"/>
      <name val="Calibri"/>
      <family val="2"/>
      <scheme val="minor"/>
    </font>
    <font>
      <sz val="11"/>
      <color rgb="FF006100"/>
      <name val="Calibri"/>
      <family val="2"/>
      <scheme val="minor"/>
    </font>
    <font>
      <b/>
      <strike/>
      <sz val="11"/>
      <name val="Calibri"/>
      <family val="2"/>
      <scheme val="minor"/>
    </font>
    <font>
      <b/>
      <sz val="14"/>
      <color theme="1"/>
      <name val="Calibri"/>
      <family val="2"/>
      <scheme val="minor"/>
    </font>
    <font>
      <sz val="11"/>
      <color rgb="FF9C0006"/>
      <name val="Calibri"/>
      <family val="2"/>
      <scheme val="minor"/>
    </font>
    <font>
      <u/>
      <sz val="12"/>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66CC"/>
        <bgColor indexed="64"/>
      </patternFill>
    </fill>
    <fill>
      <patternFill patternType="solid">
        <fgColor rgb="FFC6EFCE"/>
      </patternFill>
    </fill>
    <fill>
      <patternFill patternType="solid">
        <fgColor rgb="FFFFC7CE"/>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9" fillId="5" borderId="0" applyNumberFormat="0" applyBorder="0" applyAlignment="0" applyProtection="0"/>
    <xf numFmtId="0" fontId="22" fillId="6" borderId="0" applyNumberFormat="0" applyBorder="0" applyAlignment="0" applyProtection="0"/>
  </cellStyleXfs>
  <cellXfs count="332">
    <xf numFmtId="0" fontId="0" fillId="0" borderId="0" xfId="0"/>
    <xf numFmtId="0" fontId="2" fillId="0" borderId="0" xfId="3"/>
    <xf numFmtId="49" fontId="3" fillId="0" borderId="0" xfId="0" applyNumberFormat="1" applyFont="1" applyFill="1" applyBorder="1"/>
    <xf numFmtId="0" fontId="4" fillId="0" borderId="0" xfId="0" applyFont="1"/>
    <xf numFmtId="0" fontId="3" fillId="2" borderId="1" xfId="0" applyFont="1" applyFill="1" applyBorder="1" applyAlignment="1">
      <alignment horizontal="center" wrapText="1"/>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Alignment="1">
      <alignment vertical="center"/>
    </xf>
    <xf numFmtId="0" fontId="8" fillId="0" borderId="0" xfId="0" applyFont="1"/>
    <xf numFmtId="49" fontId="5" fillId="0" borderId="0" xfId="0" applyNumberFormat="1" applyFont="1" applyFill="1" applyBorder="1" applyAlignment="1">
      <alignment horizontal="left" vertical="top" wrapText="1"/>
    </xf>
    <xf numFmtId="49" fontId="7" fillId="2" borderId="5" xfId="0" applyNumberFormat="1" applyFont="1" applyFill="1" applyBorder="1"/>
    <xf numFmtId="0" fontId="3" fillId="2" borderId="5" xfId="0" applyFont="1" applyFill="1" applyBorder="1"/>
    <xf numFmtId="0" fontId="4" fillId="2" borderId="5" xfId="0" applyFont="1" applyFill="1" applyBorder="1"/>
    <xf numFmtId="0" fontId="4" fillId="0" borderId="0" xfId="0" applyFont="1" applyFill="1" applyBorder="1"/>
    <xf numFmtId="0" fontId="3" fillId="0" borderId="0" xfId="0" applyFont="1" applyBorder="1"/>
    <xf numFmtId="0" fontId="3" fillId="2" borderId="1" xfId="0" applyFont="1" applyFill="1" applyBorder="1"/>
    <xf numFmtId="0" fontId="3" fillId="2" borderId="1" xfId="0" applyFont="1" applyFill="1" applyBorder="1" applyAlignment="1">
      <alignment horizontal="center"/>
    </xf>
    <xf numFmtId="0" fontId="4" fillId="0" borderId="0" xfId="0" applyFont="1" applyAlignment="1">
      <alignment wrapText="1"/>
    </xf>
    <xf numFmtId="0" fontId="4" fillId="0" borderId="0" xfId="0" applyFont="1" applyFill="1" applyBorder="1" applyAlignment="1">
      <alignment wrapText="1"/>
    </xf>
    <xf numFmtId="49" fontId="4" fillId="0" borderId="1" xfId="0" applyNumberFormat="1" applyFont="1" applyBorder="1"/>
    <xf numFmtId="2" fontId="4" fillId="0" borderId="0" xfId="0" applyNumberFormat="1" applyFont="1"/>
    <xf numFmtId="16" fontId="4" fillId="0" borderId="0" xfId="0" applyNumberFormat="1" applyFont="1"/>
    <xf numFmtId="17" fontId="4" fillId="0" borderId="0" xfId="0" applyNumberFormat="1" applyFont="1"/>
    <xf numFmtId="49" fontId="3" fillId="0" borderId="1" xfId="0" applyNumberFormat="1" applyFont="1" applyBorder="1"/>
    <xf numFmtId="0" fontId="3" fillId="0" borderId="0" xfId="0" applyFont="1"/>
    <xf numFmtId="0" fontId="3" fillId="0" borderId="0" xfId="0" applyFont="1" applyFill="1" applyBorder="1"/>
    <xf numFmtId="0" fontId="3" fillId="0" borderId="0" xfId="0" applyFont="1" applyBorder="1" applyAlignment="1">
      <alignment horizontal="center"/>
    </xf>
    <xf numFmtId="49" fontId="4" fillId="0" borderId="0" xfId="0" applyNumberFormat="1" applyFont="1"/>
    <xf numFmtId="0" fontId="3" fillId="0" borderId="1" xfId="0" applyFont="1" applyBorder="1"/>
    <xf numFmtId="0" fontId="3" fillId="0" borderId="1" xfId="0" applyFont="1" applyBorder="1" applyAlignment="1">
      <alignment horizontal="center"/>
    </xf>
    <xf numFmtId="2" fontId="4" fillId="0" borderId="0" xfId="0" applyNumberFormat="1" applyFont="1" applyFill="1" applyBorder="1" applyAlignment="1">
      <alignment horizontal="center"/>
    </xf>
    <xf numFmtId="0" fontId="3" fillId="3" borderId="1" xfId="0" applyFont="1" applyFill="1" applyBorder="1" applyAlignment="1">
      <alignment wrapText="1"/>
    </xf>
    <xf numFmtId="0" fontId="3" fillId="3" borderId="1" xfId="0" applyFont="1" applyFill="1" applyBorder="1" applyAlignment="1">
      <alignment horizontal="center" wrapText="1"/>
    </xf>
    <xf numFmtId="0" fontId="3" fillId="4" borderId="1" xfId="0" applyFont="1" applyFill="1" applyBorder="1"/>
    <xf numFmtId="0" fontId="3" fillId="4" borderId="1" xfId="0" applyFont="1" applyFill="1" applyBorder="1" applyAlignment="1">
      <alignment horizontal="center" wrapText="1"/>
    </xf>
    <xf numFmtId="0" fontId="3" fillId="3" borderId="1" xfId="0" applyFont="1" applyFill="1" applyBorder="1" applyAlignment="1">
      <alignment horizontal="left" wrapText="1"/>
    </xf>
    <xf numFmtId="49" fontId="7" fillId="2" borderId="5" xfId="0" applyNumberFormat="1" applyFont="1" applyFill="1" applyBorder="1" applyAlignment="1">
      <alignment vertical="center"/>
    </xf>
    <xf numFmtId="0" fontId="4" fillId="2" borderId="5" xfId="0" applyFont="1" applyFill="1" applyBorder="1" applyAlignment="1">
      <alignment vertical="center"/>
    </xf>
    <xf numFmtId="0" fontId="3" fillId="2" borderId="5"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left"/>
    </xf>
    <xf numFmtId="0" fontId="3" fillId="4" borderId="1" xfId="0" applyFont="1" applyFill="1" applyBorder="1" applyAlignment="1">
      <alignment wrapText="1"/>
    </xf>
    <xf numFmtId="0" fontId="4" fillId="0" borderId="0" xfId="0" applyFont="1" applyAlignment="1">
      <alignment horizontal="center" wrapText="1"/>
    </xf>
    <xf numFmtId="0" fontId="3" fillId="0" borderId="0" xfId="0" applyFont="1" applyBorder="1" applyAlignment="1">
      <alignment wrapText="1"/>
    </xf>
    <xf numFmtId="2" fontId="3" fillId="0" borderId="0" xfId="0" applyNumberFormat="1" applyFont="1" applyBorder="1"/>
    <xf numFmtId="16" fontId="3" fillId="0" borderId="0" xfId="0" applyNumberFormat="1" applyFont="1" applyBorder="1"/>
    <xf numFmtId="17" fontId="3" fillId="0" borderId="0" xfId="0" applyNumberFormat="1" applyFont="1" applyBorder="1"/>
    <xf numFmtId="2" fontId="3" fillId="0" borderId="0" xfId="0" applyNumberFormat="1" applyFont="1"/>
    <xf numFmtId="49" fontId="3" fillId="0" borderId="0" xfId="0" applyNumberFormat="1" applyFont="1" applyBorder="1"/>
    <xf numFmtId="0" fontId="3" fillId="3" borderId="1" xfId="0" applyFont="1" applyFill="1" applyBorder="1"/>
    <xf numFmtId="16" fontId="4" fillId="0" borderId="0" xfId="0" applyNumberFormat="1" applyFont="1" applyFill="1" applyBorder="1"/>
    <xf numFmtId="3" fontId="4" fillId="0" borderId="0" xfId="0" applyNumberFormat="1" applyFont="1" applyFill="1" applyBorder="1"/>
    <xf numFmtId="0" fontId="7" fillId="2" borderId="5" xfId="0" applyFont="1" applyFill="1" applyBorder="1" applyAlignment="1">
      <alignment vertical="center"/>
    </xf>
    <xf numFmtId="0" fontId="4" fillId="0" borderId="0" xfId="0" applyFont="1" applyBorder="1"/>
    <xf numFmtId="1" fontId="4" fillId="0" borderId="0" xfId="0" applyNumberFormat="1" applyFont="1"/>
    <xf numFmtId="1" fontId="4" fillId="0" borderId="0" xfId="0" applyNumberFormat="1" applyFont="1" applyBorder="1"/>
    <xf numFmtId="1" fontId="4" fillId="0" borderId="0" xfId="0" applyNumberFormat="1" applyFont="1" applyFill="1" applyBorder="1"/>
    <xf numFmtId="1" fontId="3" fillId="0" borderId="0" xfId="0" applyNumberFormat="1" applyFont="1"/>
    <xf numFmtId="49" fontId="3" fillId="3" borderId="1"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0" borderId="0" xfId="0" applyNumberFormat="1" applyFont="1"/>
    <xf numFmtId="49" fontId="4" fillId="0" borderId="0" xfId="0" applyNumberFormat="1" applyFont="1" applyBorder="1"/>
    <xf numFmtId="0" fontId="3" fillId="2" borderId="1" xfId="0" applyFont="1" applyFill="1" applyBorder="1" applyAlignment="1">
      <alignment wrapText="1"/>
    </xf>
    <xf numFmtId="0" fontId="4" fillId="0" borderId="0" xfId="0" applyFont="1" applyBorder="1" applyAlignment="1">
      <alignment wrapText="1"/>
    </xf>
    <xf numFmtId="0" fontId="3" fillId="0" borderId="5" xfId="0" applyFont="1" applyFill="1" applyBorder="1" applyAlignment="1">
      <alignment vertical="center"/>
    </xf>
    <xf numFmtId="3" fontId="4" fillId="0" borderId="0" xfId="0" applyNumberFormat="1" applyFont="1"/>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wrapText="1"/>
    </xf>
    <xf numFmtId="0" fontId="3" fillId="0" borderId="0" xfId="0" applyFont="1" applyAlignment="1">
      <alignment wrapText="1"/>
    </xf>
    <xf numFmtId="49" fontId="3" fillId="2" borderId="1" xfId="0" applyNumberFormat="1" applyFont="1" applyFill="1" applyBorder="1" applyAlignment="1">
      <alignment horizontal="center"/>
    </xf>
    <xf numFmtId="0" fontId="3" fillId="0" borderId="3" xfId="0" applyNumberFormat="1" applyFont="1" applyBorder="1" applyAlignment="1">
      <alignment horizontal="center"/>
    </xf>
    <xf numFmtId="16" fontId="3" fillId="0" borderId="0" xfId="0" applyNumberFormat="1" applyFont="1"/>
    <xf numFmtId="2" fontId="4" fillId="0" borderId="0" xfId="0" applyNumberFormat="1" applyFont="1" applyBorder="1"/>
    <xf numFmtId="49" fontId="3" fillId="0" borderId="0" xfId="0" applyNumberFormat="1" applyFont="1" applyFill="1" applyBorder="1" applyAlignment="1">
      <alignment horizontal="left" vertical="top" wrapText="1"/>
    </xf>
    <xf numFmtId="0" fontId="9" fillId="0" borderId="0" xfId="0" applyFont="1" applyFill="1" applyBorder="1" applyAlignment="1">
      <alignment vertical="center"/>
    </xf>
    <xf numFmtId="3" fontId="3" fillId="0" borderId="0" xfId="0" applyNumberFormat="1" applyFont="1" applyFill="1" applyBorder="1"/>
    <xf numFmtId="0" fontId="4" fillId="0" borderId="0" xfId="0" applyFont="1" applyAlignment="1">
      <alignment vertical="center"/>
    </xf>
    <xf numFmtId="49" fontId="3" fillId="0" borderId="0" xfId="0" applyNumberFormat="1" applyFont="1" applyFill="1" applyBorder="1" applyAlignment="1">
      <alignment vertical="top" wrapText="1"/>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vertical="center" wrapText="1"/>
    </xf>
    <xf numFmtId="49" fontId="10" fillId="0" borderId="0" xfId="0" applyNumberFormat="1" applyFont="1" applyFill="1" applyBorder="1" applyAlignment="1">
      <alignment vertical="top" wrapText="1"/>
    </xf>
    <xf numFmtId="0" fontId="11" fillId="0" borderId="0" xfId="0" applyFont="1"/>
    <xf numFmtId="49" fontId="4" fillId="0" borderId="0" xfId="0" applyNumberFormat="1" applyFont="1" applyFill="1" applyBorder="1"/>
    <xf numFmtId="167" fontId="4" fillId="0" borderId="0" xfId="2" applyNumberFormat="1" applyFont="1" applyBorder="1"/>
    <xf numFmtId="0" fontId="9" fillId="0" borderId="0" xfId="0" applyFont="1"/>
    <xf numFmtId="0" fontId="4" fillId="0" borderId="0" xfId="0" applyFont="1" applyFill="1"/>
    <xf numFmtId="49" fontId="12" fillId="0" borderId="0" xfId="3" applyNumberFormat="1" applyFont="1" applyFill="1" applyBorder="1" applyAlignment="1">
      <alignment horizontal="left" vertical="top" wrapText="1"/>
    </xf>
    <xf numFmtId="0" fontId="13" fillId="0" borderId="0" xfId="0" applyFont="1"/>
    <xf numFmtId="0" fontId="2" fillId="0" borderId="0" xfId="3" applyAlignment="1">
      <alignment horizontal="left"/>
    </xf>
    <xf numFmtId="0" fontId="14" fillId="0" borderId="0" xfId="3" applyFont="1"/>
    <xf numFmtId="49" fontId="2" fillId="0" borderId="0" xfId="3" applyNumberFormat="1" applyFill="1" applyBorder="1"/>
    <xf numFmtId="0" fontId="15" fillId="0" borderId="0" xfId="0" applyFont="1"/>
    <xf numFmtId="49" fontId="4" fillId="0" borderId="1" xfId="0" applyNumberFormat="1" applyFont="1" applyFill="1" applyBorder="1"/>
    <xf numFmtId="0" fontId="4" fillId="0" borderId="1" xfId="0" applyFont="1" applyFill="1" applyBorder="1"/>
    <xf numFmtId="165" fontId="4" fillId="0" borderId="1" xfId="0" applyNumberFormat="1" applyFont="1" applyFill="1" applyBorder="1"/>
    <xf numFmtId="0" fontId="3" fillId="0" borderId="1" xfId="0" applyFont="1" applyFill="1" applyBorder="1"/>
    <xf numFmtId="0" fontId="2" fillId="0" borderId="0" xfId="3" applyFill="1"/>
    <xf numFmtId="49" fontId="2" fillId="0" borderId="0" xfId="3" applyNumberFormat="1" applyFill="1"/>
    <xf numFmtId="0" fontId="3" fillId="0" borderId="0" xfId="0" applyFont="1" applyFill="1"/>
    <xf numFmtId="1" fontId="3" fillId="0" borderId="0" xfId="0" applyNumberFormat="1" applyFont="1" applyFill="1"/>
    <xf numFmtId="1" fontId="4" fillId="0" borderId="0" xfId="0" applyNumberFormat="1" applyFont="1" applyFill="1"/>
    <xf numFmtId="0" fontId="3" fillId="0" borderId="0" xfId="0" applyFont="1" applyFill="1" applyBorder="1" applyAlignment="1">
      <alignment horizontal="center"/>
    </xf>
    <xf numFmtId="166" fontId="3" fillId="0" borderId="0" xfId="1" applyNumberFormat="1" applyFont="1" applyFill="1" applyBorder="1" applyAlignment="1">
      <alignment horizontal="center"/>
    </xf>
    <xf numFmtId="49" fontId="4" fillId="0" borderId="0" xfId="0" applyNumberFormat="1" applyFont="1" applyFill="1"/>
    <xf numFmtId="0" fontId="3" fillId="2" borderId="1" xfId="0" applyFont="1" applyFill="1" applyBorder="1" applyAlignment="1">
      <alignment horizontal="right"/>
    </xf>
    <xf numFmtId="0" fontId="4" fillId="0" borderId="0" xfId="0" applyFont="1" applyAlignment="1">
      <alignment horizontal="left" vertical="center" wrapText="1"/>
    </xf>
    <xf numFmtId="167" fontId="4" fillId="0" borderId="0" xfId="2" applyNumberFormat="1" applyFont="1"/>
    <xf numFmtId="0" fontId="16" fillId="0" borderId="0" xfId="0" applyFont="1"/>
    <xf numFmtId="0" fontId="18" fillId="0" borderId="0" xfId="0" applyFont="1"/>
    <xf numFmtId="1" fontId="4" fillId="0" borderId="1" xfId="0" applyNumberFormat="1" applyFont="1" applyBorder="1" applyAlignment="1">
      <alignment horizontal="center"/>
    </xf>
    <xf numFmtId="1" fontId="3" fillId="0" borderId="3" xfId="0" applyNumberFormat="1" applyFont="1" applyBorder="1" applyAlignment="1">
      <alignment horizontal="center"/>
    </xf>
    <xf numFmtId="165" fontId="3" fillId="0" borderId="1" xfId="0" applyNumberFormat="1" applyFont="1" applyBorder="1" applyAlignment="1">
      <alignment horizontal="center"/>
    </xf>
    <xf numFmtId="0" fontId="3" fillId="2" borderId="1" xfId="0" applyFont="1" applyFill="1" applyBorder="1" applyAlignment="1">
      <alignment horizontal="center" vertical="center" wrapText="1"/>
    </xf>
    <xf numFmtId="0" fontId="3" fillId="0" borderId="3" xfId="0" applyFont="1" applyBorder="1" applyAlignment="1">
      <alignment horizontal="center"/>
    </xf>
    <xf numFmtId="49" fontId="4" fillId="0" borderId="1" xfId="0" applyNumberFormat="1"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1" fontId="3" fillId="0" borderId="1" xfId="0" applyNumberFormat="1" applyFont="1" applyBorder="1" applyAlignment="1">
      <alignment horizontal="center" wrapText="1"/>
    </xf>
    <xf numFmtId="0" fontId="4" fillId="0" borderId="1" xfId="0" applyFont="1" applyBorder="1" applyAlignment="1">
      <alignment wrapText="1"/>
    </xf>
    <xf numFmtId="0" fontId="3" fillId="3" borderId="6" xfId="0" applyFont="1" applyFill="1" applyBorder="1" applyAlignment="1">
      <alignment horizontal="center" wrapText="1"/>
    </xf>
    <xf numFmtId="0" fontId="3" fillId="3" borderId="4" xfId="0" applyFont="1" applyFill="1" applyBorder="1" applyAlignment="1">
      <alignment horizontal="center" wrapText="1"/>
    </xf>
    <xf numFmtId="1" fontId="4" fillId="0" borderId="1" xfId="0" applyNumberFormat="1" applyFont="1" applyBorder="1" applyAlignment="1">
      <alignment horizontal="center" wrapText="1"/>
    </xf>
    <xf numFmtId="3" fontId="3" fillId="0" borderId="1" xfId="0" applyNumberFormat="1" applyFont="1" applyBorder="1" applyAlignment="1">
      <alignment horizontal="center"/>
    </xf>
    <xf numFmtId="0" fontId="3" fillId="0" borderId="1" xfId="0" applyFont="1" applyBorder="1" applyAlignment="1">
      <alignment vertical="center" wrapText="1"/>
    </xf>
    <xf numFmtId="1" fontId="3" fillId="0" borderId="1" xfId="0" applyNumberFormat="1" applyFont="1" applyBorder="1" applyAlignment="1">
      <alignment horizontal="center"/>
    </xf>
    <xf numFmtId="0" fontId="3" fillId="0" borderId="2" xfId="0" applyFont="1" applyBorder="1" applyAlignment="1">
      <alignment wrapText="1"/>
    </xf>
    <xf numFmtId="49" fontId="3" fillId="0" borderId="2" xfId="0" applyNumberFormat="1" applyFont="1" applyBorder="1" applyAlignment="1">
      <alignment wrapText="1"/>
    </xf>
    <xf numFmtId="1" fontId="3" fillId="0" borderId="1" xfId="1" applyNumberFormat="1" applyFont="1" applyBorder="1" applyAlignment="1">
      <alignment horizontal="center"/>
    </xf>
    <xf numFmtId="49" fontId="3" fillId="0" borderId="1" xfId="0" applyNumberFormat="1" applyFont="1" applyBorder="1" applyAlignment="1">
      <alignment wrapText="1"/>
    </xf>
    <xf numFmtId="165" fontId="4" fillId="0" borderId="1" xfId="0" applyNumberFormat="1" applyFont="1" applyBorder="1" applyAlignment="1">
      <alignment horizontal="center" wrapText="1"/>
    </xf>
    <xf numFmtId="0" fontId="3" fillId="0" borderId="3" xfId="0" applyFont="1" applyBorder="1" applyAlignment="1">
      <alignment horizontal="center" wrapText="1"/>
    </xf>
    <xf numFmtId="165" fontId="3" fillId="0" borderId="1" xfId="0" applyNumberFormat="1" applyFont="1" applyBorder="1" applyAlignment="1">
      <alignment horizontal="center" wrapText="1"/>
    </xf>
    <xf numFmtId="0" fontId="4" fillId="0" borderId="1" xfId="0" applyFont="1" applyBorder="1"/>
    <xf numFmtId="165" fontId="4" fillId="0" borderId="1" xfId="0" applyNumberFormat="1" applyFont="1" applyBorder="1"/>
    <xf numFmtId="1" fontId="4" fillId="0" borderId="1" xfId="0" applyNumberFormat="1" applyFont="1" applyBorder="1"/>
    <xf numFmtId="3" fontId="4" fillId="0" borderId="1" xfId="0" applyNumberFormat="1" applyFont="1" applyBorder="1"/>
    <xf numFmtId="1" fontId="3" fillId="0" borderId="1" xfId="0" applyNumberFormat="1" applyFont="1" applyBorder="1"/>
    <xf numFmtId="166" fontId="4" fillId="0" borderId="0" xfId="0" applyNumberFormat="1" applyFont="1"/>
    <xf numFmtId="3" fontId="19" fillId="0" borderId="0" xfId="4" applyNumberFormat="1" applyFill="1"/>
    <xf numFmtId="0" fontId="19" fillId="0" borderId="0" xfId="4" applyFill="1"/>
    <xf numFmtId="166" fontId="19" fillId="0" borderId="0" xfId="4" applyNumberFormat="1" applyFill="1"/>
    <xf numFmtId="166" fontId="4" fillId="0" borderId="1" xfId="4" applyNumberFormat="1" applyFont="1" applyFill="1" applyBorder="1"/>
    <xf numFmtId="3" fontId="4" fillId="0" borderId="1" xfId="4" applyNumberFormat="1" applyFont="1" applyFill="1" applyBorder="1"/>
    <xf numFmtId="0" fontId="4" fillId="0" borderId="1" xfId="4" applyFont="1" applyFill="1" applyBorder="1"/>
    <xf numFmtId="49" fontId="4" fillId="0" borderId="1" xfId="4" applyNumberFormat="1" applyFont="1" applyFill="1" applyBorder="1"/>
    <xf numFmtId="165" fontId="4" fillId="0" borderId="1" xfId="4" applyNumberFormat="1" applyFont="1" applyFill="1" applyBorder="1"/>
    <xf numFmtId="0" fontId="0" fillId="0" borderId="1" xfId="0" applyBorder="1"/>
    <xf numFmtId="49"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9" fontId="4" fillId="0" borderId="0" xfId="2" applyFont="1" applyFill="1"/>
    <xf numFmtId="167" fontId="4" fillId="0" borderId="0" xfId="2" applyNumberFormat="1" applyFont="1" applyFill="1"/>
    <xf numFmtId="9" fontId="3" fillId="0" borderId="0" xfId="0" applyNumberFormat="1" applyFont="1"/>
    <xf numFmtId="0" fontId="16" fillId="0" borderId="0" xfId="0" applyFont="1" applyFill="1"/>
    <xf numFmtId="49" fontId="15" fillId="0" borderId="1" xfId="0" applyNumberFormat="1" applyFont="1" applyBorder="1"/>
    <xf numFmtId="0" fontId="0" fillId="0" borderId="1" xfId="0" applyBorder="1" applyAlignment="1">
      <alignment horizontal="center"/>
    </xf>
    <xf numFmtId="0" fontId="15" fillId="0" borderId="1" xfId="0" applyFont="1" applyBorder="1"/>
    <xf numFmtId="49" fontId="0" fillId="0" borderId="0" xfId="0" applyNumberFormat="1"/>
    <xf numFmtId="1" fontId="0" fillId="0" borderId="1" xfId="0" applyNumberFormat="1" applyBorder="1"/>
    <xf numFmtId="0" fontId="0" fillId="0" borderId="1" xfId="0" applyNumberFormat="1" applyBorder="1"/>
    <xf numFmtId="165" fontId="0" fillId="0" borderId="1" xfId="0" applyNumberFormat="1" applyBorder="1" applyAlignment="1">
      <alignment horizontal="center"/>
    </xf>
    <xf numFmtId="49" fontId="0" fillId="0" borderId="5" xfId="0" applyNumberFormat="1" applyBorder="1" applyAlignment="1">
      <alignment horizontal="center"/>
    </xf>
    <xf numFmtId="49" fontId="0" fillId="0" borderId="1" xfId="0" applyNumberFormat="1" applyBorder="1" applyAlignment="1">
      <alignment horizontal="center"/>
    </xf>
    <xf numFmtId="0" fontId="3" fillId="0" borderId="7" xfId="0" applyFont="1" applyBorder="1" applyAlignment="1">
      <alignment horizontal="center"/>
    </xf>
    <xf numFmtId="165" fontId="3" fillId="0" borderId="7" xfId="0" applyNumberFormat="1" applyFont="1" applyBorder="1" applyAlignment="1">
      <alignment horizontal="center"/>
    </xf>
    <xf numFmtId="49" fontId="15" fillId="0" borderId="6" xfId="0" applyNumberFormat="1" applyFont="1" applyBorder="1"/>
    <xf numFmtId="0" fontId="3" fillId="0" borderId="8" xfId="0" applyFont="1" applyBorder="1" applyAlignment="1">
      <alignment horizontal="center"/>
    </xf>
    <xf numFmtId="1" fontId="0" fillId="0" borderId="1" xfId="0" applyNumberFormat="1" applyBorder="1" applyAlignment="1">
      <alignment horizontal="center"/>
    </xf>
    <xf numFmtId="3" fontId="0" fillId="0" borderId="1" xfId="0" applyNumberFormat="1" applyBorder="1" applyAlignment="1">
      <alignment horizontal="center"/>
    </xf>
    <xf numFmtId="0" fontId="0" fillId="0" borderId="1" xfId="0" applyNumberFormat="1" applyBorder="1" applyAlignment="1">
      <alignment horizontal="center"/>
    </xf>
    <xf numFmtId="49" fontId="15" fillId="0" borderId="0" xfId="0" applyNumberFormat="1" applyFont="1" applyFill="1" applyBorder="1"/>
    <xf numFmtId="165" fontId="15" fillId="0" borderId="1" xfId="0" applyNumberFormat="1" applyFont="1" applyBorder="1" applyAlignment="1">
      <alignment horizontal="center"/>
    </xf>
    <xf numFmtId="0" fontId="15" fillId="3" borderId="1" xfId="0" applyFont="1" applyFill="1" applyBorder="1" applyAlignment="1">
      <alignment horizontal="center" wrapText="1"/>
    </xf>
    <xf numFmtId="1" fontId="0" fillId="0" borderId="1" xfId="0" applyNumberFormat="1" applyFont="1" applyBorder="1" applyAlignment="1">
      <alignment horizontal="center"/>
    </xf>
    <xf numFmtId="1" fontId="0" fillId="0" borderId="1" xfId="0" applyNumberFormat="1" applyBorder="1" applyAlignment="1">
      <alignment horizontal="center" wrapText="1"/>
    </xf>
    <xf numFmtId="0" fontId="0" fillId="0" borderId="1" xfId="0" applyBorder="1" applyAlignment="1">
      <alignment horizontal="center" wrapText="1"/>
    </xf>
    <xf numFmtId="0" fontId="15" fillId="4" borderId="1" xfId="0" applyFont="1" applyFill="1" applyBorder="1" applyAlignment="1">
      <alignment horizontal="center"/>
    </xf>
    <xf numFmtId="0" fontId="15" fillId="4" borderId="1" xfId="0" applyFont="1" applyFill="1" applyBorder="1" applyAlignment="1">
      <alignment horizontal="center" wrapText="1"/>
    </xf>
    <xf numFmtId="0" fontId="15" fillId="0" borderId="9" xfId="0" applyFont="1" applyFill="1" applyBorder="1" applyAlignment="1">
      <alignment horizontal="center" wrapText="1"/>
    </xf>
    <xf numFmtId="49" fontId="4" fillId="0" borderId="0" xfId="4" applyNumberFormat="1" applyFont="1" applyFill="1" applyBorder="1"/>
    <xf numFmtId="0" fontId="4" fillId="0" borderId="0" xfId="4" applyFont="1" applyFill="1" applyBorder="1"/>
    <xf numFmtId="1" fontId="3" fillId="0" borderId="0" xfId="0" applyNumberFormat="1" applyFont="1" applyFill="1" applyBorder="1"/>
    <xf numFmtId="1" fontId="16" fillId="0" borderId="0" xfId="0" applyNumberFormat="1" applyFont="1" applyFill="1"/>
    <xf numFmtId="0" fontId="17" fillId="0" borderId="0" xfId="0" applyFont="1" applyFill="1"/>
    <xf numFmtId="1" fontId="17" fillId="0" borderId="0" xfId="0" applyNumberFormat="1" applyFont="1"/>
    <xf numFmtId="0" fontId="15" fillId="0" borderId="1" xfId="0" applyFont="1" applyBorder="1" applyAlignment="1">
      <alignment vertical="center" wrapText="1"/>
    </xf>
    <xf numFmtId="1" fontId="15" fillId="0" borderId="1" xfId="0" applyNumberFormat="1" applyFont="1" applyBorder="1" applyAlignment="1">
      <alignment horizontal="center"/>
    </xf>
    <xf numFmtId="0" fontId="15" fillId="2" borderId="1" xfId="0" applyFont="1" applyFill="1" applyBorder="1" applyAlignment="1">
      <alignment horizontal="center"/>
    </xf>
    <xf numFmtId="0" fontId="0" fillId="0" borderId="1" xfId="0" applyFont="1" applyBorder="1" applyAlignment="1">
      <alignment horizontal="center"/>
    </xf>
    <xf numFmtId="165" fontId="0" fillId="0" borderId="1" xfId="0" applyNumberFormat="1"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center" wrapText="1"/>
    </xf>
    <xf numFmtId="1" fontId="15" fillId="0" borderId="1" xfId="0" applyNumberFormat="1" applyFont="1" applyBorder="1" applyAlignment="1">
      <alignment horizontal="center" wrapText="1"/>
    </xf>
    <xf numFmtId="0" fontId="0" fillId="0" borderId="1" xfId="0" applyFill="1" applyBorder="1" applyAlignment="1">
      <alignment horizontal="center"/>
    </xf>
    <xf numFmtId="0" fontId="15" fillId="0" borderId="9" xfId="0" applyFont="1" applyFill="1" applyBorder="1" applyAlignment="1">
      <alignment wrapText="1"/>
    </xf>
    <xf numFmtId="0" fontId="15" fillId="0" borderId="9" xfId="0" applyFont="1" applyFill="1" applyBorder="1"/>
    <xf numFmtId="0" fontId="3" fillId="0" borderId="10" xfId="0" applyFont="1" applyBorder="1" applyAlignment="1">
      <alignment horizontal="center" wrapText="1"/>
    </xf>
    <xf numFmtId="1" fontId="0" fillId="0" borderId="1" xfId="0" applyNumberFormat="1" applyFill="1" applyBorder="1" applyAlignment="1">
      <alignment horizontal="center"/>
    </xf>
    <xf numFmtId="2" fontId="4" fillId="0" borderId="1" xfId="0" applyNumberFormat="1" applyFont="1" applyBorder="1"/>
    <xf numFmtId="49" fontId="5" fillId="0" borderId="0" xfId="0" applyNumberFormat="1" applyFont="1" applyFill="1" applyBorder="1" applyAlignment="1">
      <alignment horizontal="left" vertical="top" wrapText="1"/>
    </xf>
    <xf numFmtId="165" fontId="0" fillId="0" borderId="1" xfId="0" applyNumberFormat="1" applyBorder="1"/>
    <xf numFmtId="165" fontId="0" fillId="0" borderId="5" xfId="0" applyNumberFormat="1" applyBorder="1" applyAlignment="1">
      <alignment horizontal="center"/>
    </xf>
    <xf numFmtId="165" fontId="0" fillId="0" borderId="0" xfId="0" applyNumberFormat="1" applyAlignment="1">
      <alignment horizontal="center"/>
    </xf>
    <xf numFmtId="49" fontId="0" fillId="0" borderId="2" xfId="0" applyNumberFormat="1" applyBorder="1" applyAlignment="1">
      <alignment horizontal="center"/>
    </xf>
    <xf numFmtId="0" fontId="15" fillId="3" borderId="1" xfId="0" applyFont="1" applyFill="1" applyBorder="1" applyAlignment="1">
      <alignment horizontal="center"/>
    </xf>
    <xf numFmtId="0" fontId="7" fillId="0" borderId="0" xfId="0"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wrapText="1"/>
    </xf>
    <xf numFmtId="0" fontId="2" fillId="0" borderId="0" xfId="3" applyAlignment="1">
      <alignment wrapText="1"/>
    </xf>
    <xf numFmtId="49" fontId="4" fillId="2" borderId="5" xfId="0" applyNumberFormat="1" applyFont="1" applyFill="1" applyBorder="1" applyAlignment="1">
      <alignment vertical="center" wrapText="1"/>
    </xf>
    <xf numFmtId="0" fontId="4" fillId="2" borderId="5" xfId="0" applyFont="1" applyFill="1" applyBorder="1" applyAlignment="1">
      <alignment vertical="center" wrapText="1"/>
    </xf>
    <xf numFmtId="0" fontId="4" fillId="0" borderId="0" xfId="0" applyFont="1" applyFill="1" applyBorder="1" applyAlignment="1">
      <alignment vertical="center" wrapText="1"/>
    </xf>
    <xf numFmtId="49" fontId="3" fillId="0" borderId="0" xfId="0" applyNumberFormat="1" applyFont="1" applyFill="1" applyBorder="1" applyAlignment="1">
      <alignment wrapText="1"/>
    </xf>
    <xf numFmtId="49" fontId="4" fillId="0" borderId="0" xfId="0" applyNumberFormat="1" applyFont="1" applyAlignment="1">
      <alignment wrapText="1"/>
    </xf>
    <xf numFmtId="49" fontId="3" fillId="0" borderId="1" xfId="0" applyNumberFormat="1" applyFont="1" applyFill="1" applyBorder="1" applyAlignment="1">
      <alignment wrapText="1"/>
    </xf>
    <xf numFmtId="167" fontId="4" fillId="0" borderId="0" xfId="2" applyNumberFormat="1" applyFont="1" applyFill="1" applyAlignment="1">
      <alignment wrapText="1"/>
    </xf>
    <xf numFmtId="49" fontId="4" fillId="0" borderId="1" xfId="0" applyNumberFormat="1" applyFont="1" applyFill="1" applyBorder="1" applyAlignment="1">
      <alignment wrapText="1"/>
    </xf>
    <xf numFmtId="0" fontId="4" fillId="0" borderId="0" xfId="0" applyFont="1" applyFill="1" applyAlignment="1">
      <alignment wrapText="1"/>
    </xf>
    <xf numFmtId="0" fontId="3" fillId="0" borderId="1" xfId="0" applyFont="1" applyFill="1" applyBorder="1" applyAlignment="1">
      <alignment wrapText="1"/>
    </xf>
    <xf numFmtId="9" fontId="4" fillId="0" borderId="0" xfId="0" applyNumberFormat="1" applyFont="1" applyFill="1" applyAlignment="1">
      <alignment wrapText="1"/>
    </xf>
    <xf numFmtId="3" fontId="3" fillId="0" borderId="1" xfId="0" applyNumberFormat="1" applyFont="1" applyBorder="1" applyAlignment="1">
      <alignment horizontal="center" wrapText="1"/>
    </xf>
    <xf numFmtId="168" fontId="3" fillId="0" borderId="1" xfId="0" applyNumberFormat="1" applyFont="1" applyBorder="1" applyAlignment="1">
      <alignment horizontal="center"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3" fontId="4" fillId="0" borderId="0" xfId="0" applyNumberFormat="1" applyFont="1" applyAlignment="1">
      <alignment wrapText="1"/>
    </xf>
    <xf numFmtId="3" fontId="4" fillId="0" borderId="0" xfId="0" applyNumberFormat="1" applyFont="1" applyBorder="1" applyAlignment="1">
      <alignment horizontal="center" wrapText="1"/>
    </xf>
    <xf numFmtId="1" fontId="4" fillId="0" borderId="0" xfId="0" applyNumberFormat="1" applyFont="1" applyAlignment="1">
      <alignment wrapText="1"/>
    </xf>
    <xf numFmtId="1" fontId="3" fillId="2" borderId="1" xfId="0" applyNumberFormat="1" applyFont="1" applyFill="1" applyBorder="1" applyAlignment="1">
      <alignment horizontal="center" wrapText="1"/>
    </xf>
    <xf numFmtId="1" fontId="4" fillId="0" borderId="0" xfId="0" applyNumberFormat="1" applyFont="1" applyBorder="1" applyAlignment="1">
      <alignment wrapText="1"/>
    </xf>
    <xf numFmtId="1" fontId="4" fillId="0" borderId="0" xfId="0" applyNumberFormat="1" applyFont="1" applyFill="1" applyBorder="1" applyAlignment="1">
      <alignment wrapText="1"/>
    </xf>
    <xf numFmtId="0" fontId="15" fillId="0" borderId="1" xfId="0" applyFont="1" applyBorder="1" applyAlignment="1">
      <alignment wrapText="1"/>
    </xf>
    <xf numFmtId="1" fontId="15" fillId="2" borderId="1" xfId="0" applyNumberFormat="1" applyFont="1" applyFill="1" applyBorder="1" applyAlignment="1">
      <alignment horizontal="center" wrapText="1"/>
    </xf>
    <xf numFmtId="0" fontId="3" fillId="0" borderId="0" xfId="0" applyFont="1" applyFill="1" applyAlignment="1">
      <alignment wrapText="1"/>
    </xf>
    <xf numFmtId="1" fontId="3" fillId="0" borderId="0" xfId="0" applyNumberFormat="1" applyFont="1" applyFill="1" applyAlignment="1">
      <alignment wrapText="1"/>
    </xf>
    <xf numFmtId="1" fontId="4" fillId="0" borderId="0" xfId="0" applyNumberFormat="1" applyFont="1" applyFill="1" applyAlignment="1">
      <alignment wrapText="1"/>
    </xf>
    <xf numFmtId="49" fontId="3" fillId="3" borderId="1" xfId="0" applyNumberFormat="1" applyFont="1" applyFill="1" applyBorder="1" applyAlignment="1">
      <alignment horizontal="center" wrapText="1"/>
    </xf>
    <xf numFmtId="49" fontId="3" fillId="4" borderId="1" xfId="0" applyNumberFormat="1" applyFont="1" applyFill="1" applyBorder="1" applyAlignment="1">
      <alignment horizontal="center" wrapText="1"/>
    </xf>
    <xf numFmtId="0" fontId="3" fillId="0" borderId="0" xfId="0" applyFont="1" applyFill="1" applyBorder="1" applyAlignment="1">
      <alignment wrapText="1"/>
    </xf>
    <xf numFmtId="49" fontId="3" fillId="0" borderId="0" xfId="0" applyNumberFormat="1" applyFont="1" applyAlignment="1">
      <alignment wrapText="1"/>
    </xf>
    <xf numFmtId="17" fontId="4" fillId="0" borderId="0" xfId="0" applyNumberFormat="1" applyFont="1" applyAlignment="1">
      <alignment wrapText="1"/>
    </xf>
    <xf numFmtId="1" fontId="3" fillId="0" borderId="1" xfId="1" applyNumberFormat="1" applyFont="1" applyBorder="1" applyAlignment="1">
      <alignment horizontal="center" wrapText="1"/>
    </xf>
    <xf numFmtId="49" fontId="4" fillId="0" borderId="0" xfId="0" applyNumberFormat="1" applyFont="1" applyBorder="1" applyAlignment="1">
      <alignment wrapText="1"/>
    </xf>
    <xf numFmtId="16" fontId="4" fillId="0" borderId="0" xfId="0" applyNumberFormat="1" applyFont="1" applyAlignment="1">
      <alignment wrapText="1"/>
    </xf>
    <xf numFmtId="0" fontId="15" fillId="2" borderId="1" xfId="0" applyFont="1" applyFill="1" applyBorder="1" applyAlignment="1">
      <alignment horizontal="center" wrapText="1"/>
    </xf>
    <xf numFmtId="165" fontId="15" fillId="0" borderId="1" xfId="0" applyNumberFormat="1" applyFont="1" applyBorder="1" applyAlignment="1">
      <alignment horizontal="center" wrapText="1"/>
    </xf>
    <xf numFmtId="2" fontId="4" fillId="0" borderId="0" xfId="0" applyNumberFormat="1" applyFont="1" applyAlignment="1">
      <alignment wrapText="1"/>
    </xf>
    <xf numFmtId="16" fontId="3" fillId="0" borderId="0" xfId="0" applyNumberFormat="1" applyFont="1" applyBorder="1" applyAlignment="1">
      <alignment wrapText="1"/>
    </xf>
    <xf numFmtId="17" fontId="3" fillId="0" borderId="0" xfId="0" applyNumberFormat="1" applyFont="1" applyBorder="1" applyAlignment="1">
      <alignment wrapText="1"/>
    </xf>
    <xf numFmtId="0" fontId="15" fillId="0" borderId="0" xfId="0" applyFont="1" applyBorder="1"/>
    <xf numFmtId="0" fontId="0" fillId="0" borderId="0" xfId="0" applyBorder="1"/>
    <xf numFmtId="0" fontId="15" fillId="0" borderId="3" xfId="0" applyFont="1" applyBorder="1" applyAlignment="1">
      <alignment horizontal="center"/>
    </xf>
    <xf numFmtId="0" fontId="15" fillId="4" borderId="1" xfId="0" applyFont="1" applyFill="1" applyBorder="1"/>
    <xf numFmtId="166" fontId="15" fillId="0" borderId="1" xfId="1" applyNumberFormat="1" applyFont="1" applyBorder="1" applyAlignment="1">
      <alignment horizontal="center"/>
    </xf>
    <xf numFmtId="166" fontId="15" fillId="0" borderId="1" xfId="1" applyNumberFormat="1" applyFont="1" applyBorder="1" applyAlignment="1"/>
    <xf numFmtId="0" fontId="15" fillId="0" borderId="0" xfId="0" applyFont="1" applyBorder="1" applyAlignment="1">
      <alignment horizontal="center"/>
    </xf>
    <xf numFmtId="165" fontId="15" fillId="0" borderId="0" xfId="0" applyNumberFormat="1" applyFont="1" applyBorder="1" applyAlignment="1">
      <alignment horizontal="center"/>
    </xf>
    <xf numFmtId="166" fontId="15" fillId="0" borderId="0" xfId="1" applyNumberFormat="1" applyFont="1" applyBorder="1" applyAlignment="1">
      <alignment horizontal="center"/>
    </xf>
    <xf numFmtId="0" fontId="3" fillId="0" borderId="0" xfId="0" applyFont="1" applyAlignment="1"/>
    <xf numFmtId="49" fontId="4" fillId="0" borderId="0" xfId="0" applyNumberFormat="1" applyFont="1" applyAlignment="1"/>
    <xf numFmtId="0" fontId="4" fillId="0" borderId="0" xfId="0" applyFont="1" applyAlignment="1"/>
    <xf numFmtId="0" fontId="4" fillId="0" borderId="0" xfId="0" applyFont="1" applyBorder="1" applyAlignment="1"/>
    <xf numFmtId="0" fontId="3" fillId="0" borderId="0" xfId="0" applyFont="1" applyBorder="1" applyAlignment="1"/>
    <xf numFmtId="49" fontId="5" fillId="0" borderId="0" xfId="0" applyNumberFormat="1" applyFont="1" applyFill="1" applyBorder="1" applyAlignment="1">
      <alignment horizontal="left" vertical="top" wrapText="1"/>
    </xf>
    <xf numFmtId="1" fontId="15" fillId="2" borderId="1" xfId="0" applyNumberFormat="1" applyFont="1" applyFill="1" applyBorder="1" applyAlignment="1">
      <alignment horizontal="center"/>
    </xf>
    <xf numFmtId="0" fontId="15" fillId="2" borderId="1" xfId="0" applyFont="1" applyFill="1" applyBorder="1" applyAlignment="1">
      <alignment horizontal="center" vertical="center" wrapText="1"/>
    </xf>
    <xf numFmtId="49" fontId="15" fillId="3" borderId="1" xfId="0" applyNumberFormat="1" applyFont="1" applyFill="1" applyBorder="1" applyAlignment="1">
      <alignment horizontal="center"/>
    </xf>
    <xf numFmtId="17" fontId="15" fillId="0" borderId="1" xfId="0" applyNumberFormat="1" applyFont="1" applyBorder="1" applyAlignment="1">
      <alignment horizontal="center"/>
    </xf>
    <xf numFmtId="16" fontId="15" fillId="0" borderId="1" xfId="0" applyNumberFormat="1" applyFont="1" applyBorder="1" applyAlignment="1">
      <alignment horizontal="center"/>
    </xf>
    <xf numFmtId="49" fontId="15" fillId="2" borderId="1" xfId="0" applyNumberFormat="1" applyFont="1" applyFill="1" applyBorder="1" applyAlignment="1">
      <alignment horizontal="center"/>
    </xf>
    <xf numFmtId="0" fontId="0" fillId="0" borderId="0" xfId="0" applyFill="1"/>
    <xf numFmtId="0" fontId="15" fillId="0" borderId="0" xfId="0" applyFont="1" applyFill="1" applyBorder="1" applyAlignment="1">
      <alignment horizontal="center"/>
    </xf>
    <xf numFmtId="3" fontId="15" fillId="0" borderId="1" xfId="0" applyNumberFormat="1" applyFont="1" applyBorder="1" applyAlignment="1">
      <alignment horizontal="center"/>
    </xf>
    <xf numFmtId="49" fontId="15" fillId="0" borderId="0" xfId="0" applyNumberFormat="1" applyFont="1" applyBorder="1" applyAlignment="1">
      <alignment horizontal="center"/>
    </xf>
    <xf numFmtId="49" fontId="15" fillId="0" borderId="1" xfId="0" applyNumberFormat="1" applyFont="1" applyBorder="1" applyAlignment="1">
      <alignment horizontal="center"/>
    </xf>
    <xf numFmtId="1" fontId="15" fillId="0" borderId="0" xfId="0" applyNumberFormat="1" applyFont="1" applyBorder="1" applyAlignment="1">
      <alignment horizontal="center"/>
    </xf>
    <xf numFmtId="49" fontId="15" fillId="0" borderId="0" xfId="0" applyNumberFormat="1" applyFont="1" applyBorder="1"/>
    <xf numFmtId="49" fontId="0" fillId="0" borderId="1" xfId="0" applyNumberFormat="1" applyBorder="1"/>
    <xf numFmtId="49" fontId="15" fillId="4" borderId="1" xfId="0" applyNumberFormat="1" applyFont="1" applyFill="1" applyBorder="1" applyAlignment="1">
      <alignment horizontal="center"/>
    </xf>
    <xf numFmtId="0" fontId="15" fillId="3" borderId="1" xfId="0" applyFont="1" applyFill="1" applyBorder="1"/>
    <xf numFmtId="0" fontId="15" fillId="0" borderId="0" xfId="0" applyFont="1" applyFill="1" applyBorder="1" applyAlignment="1">
      <alignment vertical="center"/>
    </xf>
    <xf numFmtId="0" fontId="21" fillId="0" borderId="0" xfId="0" applyFont="1" applyFill="1" applyBorder="1" applyAlignment="1">
      <alignment vertical="center"/>
    </xf>
    <xf numFmtId="0" fontId="15" fillId="2" borderId="5" xfId="0" applyFont="1" applyFill="1" applyBorder="1" applyAlignment="1">
      <alignment vertical="center"/>
    </xf>
    <xf numFmtId="0" fontId="21" fillId="2" borderId="5" xfId="0" applyFont="1" applyFill="1" applyBorder="1" applyAlignment="1">
      <alignment vertical="center"/>
    </xf>
    <xf numFmtId="0" fontId="3" fillId="0" borderId="0" xfId="0" applyFont="1" applyFill="1" applyBorder="1" applyAlignment="1">
      <alignment horizontal="center" wrapText="1"/>
    </xf>
    <xf numFmtId="165" fontId="0" fillId="0" borderId="0" xfId="0" applyNumberFormat="1" applyFill="1" applyBorder="1" applyAlignment="1">
      <alignment horizontal="center"/>
    </xf>
    <xf numFmtId="3" fontId="4" fillId="0" borderId="0" xfId="0" applyNumberFormat="1" applyFont="1" applyFill="1"/>
    <xf numFmtId="0" fontId="4" fillId="0" borderId="0" xfId="0" applyFont="1" applyAlignment="1">
      <alignment horizontal="right"/>
    </xf>
    <xf numFmtId="49" fontId="4" fillId="0" borderId="0" xfId="0" applyNumberFormat="1" applyFont="1" applyAlignment="1">
      <alignment horizontal="right"/>
    </xf>
    <xf numFmtId="49" fontId="0" fillId="0" borderId="0" xfId="0" applyNumberFormat="1" applyFill="1"/>
    <xf numFmtId="165" fontId="0" fillId="0" borderId="2" xfId="0" applyNumberFormat="1" applyBorder="1" applyAlignment="1">
      <alignment horizontal="center"/>
    </xf>
    <xf numFmtId="49" fontId="0" fillId="0" borderId="11" xfId="0" applyNumberForma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0" xfId="0" applyBorder="1" applyAlignment="1">
      <alignment horizontal="center" wrapText="1"/>
    </xf>
    <xf numFmtId="1" fontId="0" fillId="0" borderId="0" xfId="0" applyNumberFormat="1" applyBorder="1" applyAlignment="1">
      <alignment horizontal="center" wrapText="1"/>
    </xf>
    <xf numFmtId="1" fontId="16" fillId="0" borderId="0" xfId="0" applyNumberFormat="1" applyFont="1" applyBorder="1" applyAlignment="1">
      <alignment horizontal="center" wrapText="1"/>
    </xf>
    <xf numFmtId="0" fontId="16" fillId="0" borderId="0" xfId="0" applyFont="1" applyFill="1" applyBorder="1" applyAlignment="1">
      <alignment horizontal="center" wrapText="1"/>
    </xf>
    <xf numFmtId="0" fontId="15" fillId="0" borderId="1" xfId="0" applyNumberFormat="1" applyFont="1" applyBorder="1" applyAlignment="1">
      <alignment horizontal="center"/>
    </xf>
    <xf numFmtId="165" fontId="15" fillId="0" borderId="0" xfId="0" applyNumberFormat="1" applyFont="1" applyAlignment="1">
      <alignment horizontal="center"/>
    </xf>
    <xf numFmtId="1" fontId="0" fillId="0" borderId="1" xfId="0" applyNumberFormat="1" applyFill="1" applyBorder="1" applyAlignment="1">
      <alignment horizontal="center" wrapText="1"/>
    </xf>
    <xf numFmtId="9" fontId="0" fillId="0" borderId="7" xfId="2" applyFont="1" applyBorder="1"/>
    <xf numFmtId="1" fontId="3" fillId="0" borderId="1" xfId="5" applyNumberFormat="1" applyFont="1" applyFill="1" applyBorder="1" applyAlignment="1">
      <alignment horizontal="center"/>
    </xf>
    <xf numFmtId="16" fontId="4" fillId="0" borderId="0" xfId="0" applyNumberFormat="1" applyFont="1" applyFill="1"/>
    <xf numFmtId="17" fontId="4" fillId="0" borderId="0" xfId="0" applyNumberFormat="1" applyFont="1" applyFill="1"/>
    <xf numFmtId="1" fontId="22" fillId="0" borderId="0" xfId="5" applyNumberFormat="1" applyFill="1"/>
    <xf numFmtId="17" fontId="15" fillId="2" borderId="1" xfId="0" applyNumberFormat="1" applyFont="1" applyFill="1" applyBorder="1" applyAlignment="1">
      <alignment horizontal="center"/>
    </xf>
    <xf numFmtId="1" fontId="15" fillId="0" borderId="1" xfId="0" applyNumberFormat="1" applyFont="1" applyBorder="1"/>
    <xf numFmtId="2" fontId="3" fillId="0" borderId="1" xfId="0" applyNumberFormat="1" applyFont="1" applyBorder="1"/>
    <xf numFmtId="0" fontId="1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xf>
    <xf numFmtId="0" fontId="15" fillId="3" borderId="6" xfId="0" applyFont="1" applyFill="1" applyBorder="1" applyAlignment="1">
      <alignment horizontal="center" vertical="center" wrapText="1"/>
    </xf>
    <xf numFmtId="1" fontId="3" fillId="0" borderId="9" xfId="0" applyNumberFormat="1" applyFont="1" applyFill="1" applyBorder="1" applyAlignment="1">
      <alignment horizontal="center"/>
    </xf>
    <xf numFmtId="1" fontId="15" fillId="0" borderId="9" xfId="0" applyNumberFormat="1" applyFont="1" applyFill="1" applyBorder="1" applyAlignment="1">
      <alignment horizontal="center"/>
    </xf>
    <xf numFmtId="0" fontId="0" fillId="0" borderId="1" xfId="0" applyFont="1" applyBorder="1"/>
    <xf numFmtId="1" fontId="0" fillId="0" borderId="1" xfId="0" applyNumberFormat="1" applyFont="1" applyBorder="1"/>
    <xf numFmtId="1" fontId="4" fillId="0" borderId="1" xfId="0" applyNumberFormat="1" applyFont="1" applyFill="1" applyBorder="1"/>
    <xf numFmtId="1" fontId="4" fillId="0" borderId="1" xfId="4" applyNumberFormat="1" applyFont="1" applyFill="1" applyBorder="1"/>
    <xf numFmtId="0" fontId="23" fillId="0" borderId="0" xfId="0" applyFont="1" applyAlignment="1">
      <alignment vertical="center"/>
    </xf>
    <xf numFmtId="49" fontId="4" fillId="0" borderId="0" xfId="0" applyNumberFormat="1" applyFont="1" applyFill="1" applyBorder="1" applyAlignment="1">
      <alignment horizontal="left" vertical="top" wrapText="1"/>
    </xf>
    <xf numFmtId="0" fontId="2" fillId="0" borderId="0" xfId="3" applyAlignment="1">
      <alignment horizontal="center"/>
    </xf>
    <xf numFmtId="49" fontId="3" fillId="0" borderId="0" xfId="0" applyNumberFormat="1" applyFont="1" applyFill="1" applyBorder="1" applyAlignment="1">
      <alignment horizontal="left" vertical="top" wrapText="1"/>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49" fontId="5" fillId="0" borderId="0" xfId="0" applyNumberFormat="1" applyFont="1" applyFill="1" applyBorder="1" applyAlignment="1">
      <alignment horizontal="left" vertical="top" wrapText="1"/>
    </xf>
  </cellXfs>
  <cellStyles count="6">
    <cellStyle name="Bad" xfId="5" builtinId="27"/>
    <cellStyle name="Comma" xfId="1" builtinId="3"/>
    <cellStyle name="Good" xfId="4" builtinId="26"/>
    <cellStyle name="Hyperlink" xfId="3" builtinId="8"/>
    <cellStyle name="Normal" xfId="0" builtinId="0"/>
    <cellStyle name="Percent" xfId="2"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172260</xdr:colOff>
      <xdr:row>0</xdr:row>
      <xdr:rowOff>34131</xdr:rowOff>
    </xdr:from>
    <xdr:to>
      <xdr:col>2</xdr:col>
      <xdr:colOff>45678</xdr:colOff>
      <xdr:row>3</xdr:row>
      <xdr:rowOff>63012</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260" y="34131"/>
          <a:ext cx="2400718"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432060</xdr:colOff>
      <xdr:row>0</xdr:row>
      <xdr:rowOff>65073</xdr:rowOff>
    </xdr:from>
    <xdr:to>
      <xdr:col>5</xdr:col>
      <xdr:colOff>711201</xdr:colOff>
      <xdr:row>3</xdr:row>
      <xdr:rowOff>341086</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959360" y="65073"/>
          <a:ext cx="3416041"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1367278</xdr:colOff>
      <xdr:row>10</xdr:row>
      <xdr:rowOff>203200</xdr:rowOff>
    </xdr:from>
    <xdr:to>
      <xdr:col>8</xdr:col>
      <xdr:colOff>863600</xdr:colOff>
      <xdr:row>27</xdr:row>
      <xdr:rowOff>125908</xdr:rowOff>
    </xdr:to>
    <xdr:pic>
      <xdr:nvPicPr>
        <xdr:cNvPr id="2" name="Picture 1"/>
        <xdr:cNvPicPr>
          <a:picLocks noChangeAspect="1"/>
        </xdr:cNvPicPr>
      </xdr:nvPicPr>
      <xdr:blipFill rotWithShape="1">
        <a:blip xmlns:r="http://schemas.openxmlformats.org/officeDocument/2006/relationships" r:embed="rId3"/>
        <a:srcRect t="5639"/>
        <a:stretch/>
      </xdr:blipFill>
      <xdr:spPr>
        <a:xfrm>
          <a:off x="1367278" y="2654300"/>
          <a:ext cx="7802122" cy="48884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11893</xdr:rowOff>
    </xdr:from>
    <xdr:to>
      <xdr:col>1</xdr:col>
      <xdr:colOff>620337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995362</xdr:colOff>
      <xdr:row>0</xdr:row>
      <xdr:rowOff>19050</xdr:rowOff>
    </xdr:from>
    <xdr:to>
      <xdr:col>2</xdr:col>
      <xdr:colOff>531214</xdr:colOff>
      <xdr:row>4</xdr:row>
      <xdr:rowOff>45032</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76550" y="1905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11893</xdr:rowOff>
    </xdr:from>
    <xdr:to>
      <xdr:col>2</xdr:col>
      <xdr:colOff>610812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115677</xdr:colOff>
      <xdr:row>0</xdr:row>
      <xdr:rowOff>0</xdr:rowOff>
    </xdr:from>
    <xdr:to>
      <xdr:col>8</xdr:col>
      <xdr:colOff>490068</xdr:colOff>
      <xdr:row>3</xdr:row>
      <xdr:rowOff>276013</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19391" y="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59532</xdr:colOff>
      <xdr:row>0</xdr:row>
      <xdr:rowOff>11893</xdr:rowOff>
    </xdr:from>
    <xdr:to>
      <xdr:col>1</xdr:col>
      <xdr:colOff>1040231</xdr:colOff>
      <xdr:row>3</xdr:row>
      <xdr:rowOff>40774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11893"/>
          <a:ext cx="2501524"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104775</xdr:colOff>
      <xdr:row>0</xdr:row>
      <xdr:rowOff>0</xdr:rowOff>
    </xdr:from>
    <xdr:to>
      <xdr:col>6</xdr:col>
      <xdr:colOff>22420</xdr:colOff>
      <xdr:row>3</xdr:row>
      <xdr:rowOff>276013</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067050" y="0"/>
          <a:ext cx="36355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1</xdr:col>
      <xdr:colOff>1106112</xdr:colOff>
      <xdr:row>3</xdr:row>
      <xdr:rowOff>40774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349266</xdr:colOff>
      <xdr:row>0</xdr:row>
      <xdr:rowOff>15875</xdr:rowOff>
    </xdr:from>
    <xdr:to>
      <xdr:col>5</xdr:col>
      <xdr:colOff>164253</xdr:colOff>
      <xdr:row>3</xdr:row>
      <xdr:rowOff>291888</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730516" y="15875"/>
          <a:ext cx="36355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1</xdr:col>
      <xdr:colOff>969587</xdr:colOff>
      <xdr:row>3</xdr:row>
      <xdr:rowOff>40774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3443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444516</xdr:colOff>
      <xdr:row>0</xdr:row>
      <xdr:rowOff>15875</xdr:rowOff>
    </xdr:from>
    <xdr:to>
      <xdr:col>6</xdr:col>
      <xdr:colOff>511386</xdr:colOff>
      <xdr:row>3</xdr:row>
      <xdr:rowOff>291888</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06691" y="15875"/>
          <a:ext cx="33942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182187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444516</xdr:colOff>
      <xdr:row>0</xdr:row>
      <xdr:rowOff>15875</xdr:rowOff>
    </xdr:from>
    <xdr:to>
      <xdr:col>6</xdr:col>
      <xdr:colOff>714586</xdr:colOff>
      <xdr:row>3</xdr:row>
      <xdr:rowOff>291888</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714641" y="15875"/>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71062</xdr:colOff>
      <xdr:row>3</xdr:row>
      <xdr:rowOff>40774</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614604</xdr:colOff>
      <xdr:row>0</xdr:row>
      <xdr:rowOff>13607</xdr:rowOff>
    </xdr:from>
    <xdr:to>
      <xdr:col>6</xdr:col>
      <xdr:colOff>370324</xdr:colOff>
      <xdr:row>3</xdr:row>
      <xdr:rowOff>289620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94229" y="13607"/>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363162</xdr:colOff>
      <xdr:row>3</xdr:row>
      <xdr:rowOff>40774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353887"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614604</xdr:colOff>
      <xdr:row>0</xdr:row>
      <xdr:rowOff>13607</xdr:rowOff>
    </xdr:from>
    <xdr:to>
      <xdr:col>7</xdr:col>
      <xdr:colOff>805299</xdr:colOff>
      <xdr:row>3</xdr:row>
      <xdr:rowOff>289620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595804" y="13607"/>
          <a:ext cx="3448245"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publication-detail/?id=601295546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M186"/>
  <sheetViews>
    <sheetView showGridLines="0" tabSelected="1" zoomScale="75" zoomScaleNormal="75" zoomScalePageLayoutView="80" workbookViewId="0">
      <selection activeCell="L17" sqref="L17"/>
    </sheetView>
  </sheetViews>
  <sheetFormatPr defaultRowHeight="15" x14ac:dyDescent="0.25"/>
  <cols>
    <col min="1" max="1" width="22.5703125" style="3" customWidth="1"/>
    <col min="2" max="3" width="15.28515625" style="3" customWidth="1"/>
    <col min="4" max="4" width="9.140625" style="3"/>
    <col min="5" max="5" width="22.5703125" style="3" customWidth="1"/>
    <col min="6" max="7" width="15.28515625" style="3" customWidth="1"/>
    <col min="8" max="8" width="9.140625" style="3"/>
    <col min="9" max="9" width="22.5703125" style="3" customWidth="1"/>
    <col min="10" max="11" width="15.28515625" style="3" customWidth="1"/>
    <col min="12" max="16384" width="9.140625" style="3"/>
  </cols>
  <sheetData>
    <row r="4" spans="1:13" ht="30" customHeight="1" x14ac:dyDescent="0.25"/>
    <row r="5" spans="1:13" ht="9.75" customHeight="1" x14ac:dyDescent="0.25"/>
    <row r="6" spans="1:13" s="8" customFormat="1" ht="21" x14ac:dyDescent="0.3">
      <c r="A6" s="5" t="s">
        <v>385</v>
      </c>
      <c r="B6" s="6"/>
      <c r="C6" s="6"/>
      <c r="D6" s="6"/>
      <c r="E6" s="6"/>
      <c r="F6" s="6"/>
      <c r="G6" s="6"/>
      <c r="H6" s="6"/>
      <c r="I6" s="6"/>
      <c r="J6" s="6"/>
      <c r="K6" s="6"/>
      <c r="L6" s="6"/>
    </row>
    <row r="7" spans="1:13" ht="30.75" customHeight="1" x14ac:dyDescent="0.25">
      <c r="A7" s="325" t="s">
        <v>311</v>
      </c>
      <c r="B7" s="325"/>
      <c r="C7" s="325"/>
      <c r="D7" s="325"/>
      <c r="E7" s="325"/>
      <c r="F7" s="325"/>
      <c r="G7" s="325"/>
      <c r="H7" s="325"/>
      <c r="I7" s="325"/>
      <c r="J7" s="325"/>
      <c r="K7" s="325"/>
      <c r="L7" s="82"/>
      <c r="M7" s="82"/>
    </row>
    <row r="8" spans="1:13" ht="9.75" customHeight="1" x14ac:dyDescent="0.25"/>
    <row r="9" spans="1:13" customFormat="1" ht="23.25" customHeight="1" x14ac:dyDescent="0.25">
      <c r="A9" s="88" t="s">
        <v>206</v>
      </c>
      <c r="B9" s="88" t="s">
        <v>297</v>
      </c>
      <c r="C9" s="88" t="s">
        <v>208</v>
      </c>
      <c r="D9" s="89"/>
      <c r="G9" s="89"/>
      <c r="H9" s="89"/>
      <c r="K9" s="89"/>
    </row>
    <row r="10" spans="1:13" customFormat="1" ht="23.25" customHeight="1" x14ac:dyDescent="0.25">
      <c r="A10" s="88"/>
      <c r="B10" s="88"/>
      <c r="C10" s="326" t="s">
        <v>433</v>
      </c>
      <c r="D10" s="326"/>
      <c r="E10" s="326"/>
      <c r="F10" s="326"/>
      <c r="G10" s="326"/>
      <c r="H10" s="326"/>
      <c r="K10" s="89"/>
    </row>
    <row r="11" spans="1:13" customFormat="1" ht="23.25" customHeight="1" x14ac:dyDescent="0.25">
      <c r="A11" s="88"/>
      <c r="B11" s="88"/>
      <c r="C11" s="88"/>
      <c r="D11" s="89"/>
      <c r="G11" s="89"/>
      <c r="H11" s="89"/>
      <c r="K11" s="89"/>
    </row>
    <row r="12" spans="1:13" customFormat="1" ht="23.25" customHeight="1" x14ac:dyDescent="0.25">
      <c r="A12" s="88"/>
      <c r="B12" s="88"/>
      <c r="C12" s="88"/>
      <c r="D12" s="89"/>
      <c r="G12" s="89"/>
      <c r="H12" s="89"/>
      <c r="K12" s="89"/>
    </row>
    <row r="13" spans="1:13" customFormat="1" ht="23.25" customHeight="1" x14ac:dyDescent="0.25">
      <c r="A13" s="88"/>
      <c r="B13" s="88"/>
      <c r="C13" s="88"/>
      <c r="D13" s="89"/>
      <c r="G13" s="89"/>
      <c r="H13" s="89"/>
      <c r="K13" s="89"/>
    </row>
    <row r="14" spans="1:13" customFormat="1" ht="23.25" customHeight="1" x14ac:dyDescent="0.25">
      <c r="A14" s="88"/>
      <c r="B14" s="88"/>
      <c r="C14" s="88"/>
      <c r="D14" s="89"/>
      <c r="G14" s="89"/>
      <c r="H14" s="89"/>
      <c r="K14" s="89"/>
    </row>
    <row r="15" spans="1:13" customFormat="1" ht="23.25" customHeight="1" x14ac:dyDescent="0.25">
      <c r="A15" s="88"/>
      <c r="B15" s="88"/>
      <c r="C15" s="88"/>
      <c r="D15" s="89"/>
      <c r="G15" s="89"/>
      <c r="H15" s="89"/>
      <c r="K15" s="89"/>
    </row>
    <row r="16" spans="1:13" customFormat="1" ht="23.25" customHeight="1" x14ac:dyDescent="0.25">
      <c r="A16" s="88"/>
      <c r="B16" s="88"/>
      <c r="C16" s="88"/>
      <c r="D16" s="89"/>
      <c r="G16" s="89"/>
      <c r="H16" s="89"/>
      <c r="K16" s="89"/>
    </row>
    <row r="17" spans="1:13" customFormat="1" ht="23.25" customHeight="1" x14ac:dyDescent="0.25">
      <c r="A17" s="88"/>
      <c r="B17" s="88"/>
      <c r="C17" s="88"/>
      <c r="D17" s="89"/>
      <c r="G17" s="89"/>
      <c r="H17" s="89"/>
      <c r="K17" s="89"/>
    </row>
    <row r="18" spans="1:13" customFormat="1" ht="23.25" customHeight="1" x14ac:dyDescent="0.25">
      <c r="A18" s="88"/>
      <c r="B18" s="88"/>
      <c r="C18" s="88"/>
      <c r="D18" s="89"/>
      <c r="G18" s="89"/>
      <c r="H18" s="89"/>
      <c r="K18" s="89"/>
    </row>
    <row r="19" spans="1:13" customFormat="1" ht="23.25" customHeight="1" x14ac:dyDescent="0.25">
      <c r="A19" s="88"/>
      <c r="B19" s="88"/>
      <c r="C19" s="88"/>
      <c r="D19" s="89"/>
      <c r="G19" s="89"/>
      <c r="H19" s="89"/>
      <c r="K19" s="89"/>
    </row>
    <row r="20" spans="1:13" customFormat="1" ht="23.25" customHeight="1" x14ac:dyDescent="0.25">
      <c r="A20" s="88"/>
      <c r="B20" s="88"/>
      <c r="C20" s="88"/>
      <c r="D20" s="89"/>
      <c r="G20" s="89"/>
      <c r="H20" s="89"/>
      <c r="K20" s="89"/>
    </row>
    <row r="21" spans="1:13" customFormat="1" ht="23.25" customHeight="1" x14ac:dyDescent="0.25">
      <c r="A21" s="88"/>
      <c r="B21" s="88"/>
      <c r="C21" s="88"/>
      <c r="D21" s="89"/>
      <c r="G21" s="89"/>
      <c r="H21" s="89"/>
      <c r="K21" s="89"/>
    </row>
    <row r="22" spans="1:13" customFormat="1" ht="23.25" customHeight="1" x14ac:dyDescent="0.25">
      <c r="A22" s="88"/>
      <c r="B22" s="88"/>
      <c r="C22" s="88"/>
      <c r="D22" s="89"/>
      <c r="G22" s="89"/>
      <c r="H22" s="89"/>
      <c r="K22" s="89"/>
    </row>
    <row r="23" spans="1:13" customFormat="1" ht="23.25" customHeight="1" x14ac:dyDescent="0.25">
      <c r="A23" s="88"/>
      <c r="B23" s="88"/>
      <c r="C23" s="88"/>
      <c r="D23" s="89"/>
      <c r="G23" s="89"/>
      <c r="H23" s="89"/>
      <c r="K23" s="89"/>
    </row>
    <row r="24" spans="1:13" customFormat="1" ht="23.25" customHeight="1" x14ac:dyDescent="0.25">
      <c r="A24" s="88"/>
      <c r="B24" s="88"/>
      <c r="C24" s="88"/>
      <c r="D24" s="89"/>
      <c r="G24" s="89"/>
      <c r="H24" s="89"/>
      <c r="K24" s="89"/>
    </row>
    <row r="25" spans="1:13" customFormat="1" ht="23.25" customHeight="1" x14ac:dyDescent="0.25">
      <c r="A25" s="88"/>
      <c r="B25" s="88"/>
      <c r="C25" s="88"/>
      <c r="D25" s="89"/>
      <c r="G25" s="89"/>
      <c r="H25" s="89"/>
      <c r="K25" s="89"/>
    </row>
    <row r="26" spans="1:13" customFormat="1" ht="23.25" customHeight="1" x14ac:dyDescent="0.25">
      <c r="A26" s="88"/>
      <c r="B26" s="88"/>
      <c r="C26" s="88"/>
      <c r="D26" s="89"/>
      <c r="G26" s="89"/>
      <c r="H26" s="89"/>
      <c r="K26" s="89"/>
    </row>
    <row r="27" spans="1:13" customFormat="1" ht="23.25" customHeight="1" x14ac:dyDescent="0.25">
      <c r="A27" s="88"/>
      <c r="B27" s="88"/>
      <c r="C27" s="88"/>
      <c r="D27" s="89"/>
      <c r="G27" s="89"/>
      <c r="H27" s="89"/>
      <c r="K27" s="89"/>
    </row>
    <row r="28" spans="1:13" customFormat="1" ht="23.25" customHeight="1" x14ac:dyDescent="0.25">
      <c r="A28" s="88"/>
      <c r="B28" s="88"/>
      <c r="C28" s="88"/>
      <c r="D28" s="89"/>
      <c r="G28" s="89"/>
      <c r="H28" s="89"/>
      <c r="K28" s="89"/>
    </row>
    <row r="29" spans="1:13" ht="9.75" customHeight="1" x14ac:dyDescent="0.25"/>
    <row r="30" spans="1:13" s="89" customFormat="1" ht="15.75" x14ac:dyDescent="0.25">
      <c r="A30" s="1" t="s">
        <v>100</v>
      </c>
      <c r="C30" s="142"/>
      <c r="E30" s="1" t="s">
        <v>102</v>
      </c>
      <c r="G30" s="142"/>
      <c r="I30" s="1" t="s">
        <v>183</v>
      </c>
      <c r="K30" s="142"/>
    </row>
    <row r="31" spans="1:13" x14ac:dyDescent="0.25">
      <c r="A31" s="15" t="s">
        <v>0</v>
      </c>
      <c r="B31" s="106" t="s">
        <v>1</v>
      </c>
      <c r="C31" s="106" t="s">
        <v>2</v>
      </c>
      <c r="E31" s="15" t="s">
        <v>0</v>
      </c>
      <c r="F31" s="106" t="s">
        <v>1</v>
      </c>
      <c r="G31" s="106" t="s">
        <v>2</v>
      </c>
      <c r="I31" s="15" t="s">
        <v>0</v>
      </c>
      <c r="J31" s="106" t="s">
        <v>1</v>
      </c>
      <c r="K31" s="106" t="s">
        <v>2</v>
      </c>
      <c r="M31" s="55"/>
    </row>
    <row r="32" spans="1:13" x14ac:dyDescent="0.25">
      <c r="A32" s="94" t="s">
        <v>3</v>
      </c>
      <c r="B32" s="149">
        <v>18</v>
      </c>
      <c r="C32" s="200">
        <v>0.92213114754098358</v>
      </c>
      <c r="D32" s="87"/>
      <c r="E32" s="94" t="s">
        <v>3</v>
      </c>
      <c r="F32" s="160">
        <v>62</v>
      </c>
      <c r="G32" s="200">
        <f>F32/$F$40*100</f>
        <v>2.7740492170022368</v>
      </c>
      <c r="H32" s="87"/>
      <c r="I32" s="94" t="s">
        <v>3</v>
      </c>
      <c r="J32" s="149">
        <v>87</v>
      </c>
      <c r="K32" s="200">
        <f>J32/$J$40*100</f>
        <v>1.9363454262185622</v>
      </c>
      <c r="L32" s="110"/>
      <c r="M32" s="110"/>
    </row>
    <row r="33" spans="1:13" x14ac:dyDescent="0.25">
      <c r="A33" s="94" t="s">
        <v>4</v>
      </c>
      <c r="B33" s="320">
        <v>105</v>
      </c>
      <c r="C33" s="200">
        <v>5.3790983606557372</v>
      </c>
      <c r="D33" s="87"/>
      <c r="E33" s="94" t="s">
        <v>4</v>
      </c>
      <c r="F33" s="321">
        <v>87</v>
      </c>
      <c r="G33" s="200">
        <f t="shared" ref="G33:G39" si="0">F33/$F$40*100</f>
        <v>3.8926174496644297</v>
      </c>
      <c r="H33" s="87"/>
      <c r="I33" s="94" t="s">
        <v>4</v>
      </c>
      <c r="J33" s="320">
        <v>233</v>
      </c>
      <c r="K33" s="200">
        <f t="shared" ref="K33:K39" si="1">J33/$J$40*100</f>
        <v>5.1858446472290227</v>
      </c>
      <c r="L33" s="110"/>
      <c r="M33" s="110"/>
    </row>
    <row r="34" spans="1:13" x14ac:dyDescent="0.25">
      <c r="A34" s="94" t="s">
        <v>5</v>
      </c>
      <c r="B34" s="149">
        <v>324</v>
      </c>
      <c r="C34" s="200">
        <v>16.598360655737704</v>
      </c>
      <c r="D34" s="87"/>
      <c r="E34" s="94" t="s">
        <v>5</v>
      </c>
      <c r="F34" s="160">
        <v>126</v>
      </c>
      <c r="G34" s="200">
        <f t="shared" si="0"/>
        <v>5.6375838926174495</v>
      </c>
      <c r="H34" s="87"/>
      <c r="I34" s="94" t="s">
        <v>5</v>
      </c>
      <c r="J34" s="149">
        <v>488</v>
      </c>
      <c r="K34" s="200">
        <f t="shared" si="1"/>
        <v>10.861339862007567</v>
      </c>
      <c r="L34" s="110"/>
      <c r="M34" s="110"/>
    </row>
    <row r="35" spans="1:13" x14ac:dyDescent="0.25">
      <c r="A35" s="94" t="s">
        <v>6</v>
      </c>
      <c r="B35" s="149">
        <v>383</v>
      </c>
      <c r="C35" s="200">
        <v>19.620901639344261</v>
      </c>
      <c r="D35" s="87"/>
      <c r="E35" s="94" t="s">
        <v>6</v>
      </c>
      <c r="F35" s="161">
        <v>196</v>
      </c>
      <c r="G35" s="200">
        <f t="shared" si="0"/>
        <v>8.7695749440715876</v>
      </c>
      <c r="H35" s="87"/>
      <c r="I35" s="94" t="s">
        <v>6</v>
      </c>
      <c r="J35" s="149">
        <v>641</v>
      </c>
      <c r="K35" s="200">
        <f t="shared" si="1"/>
        <v>14.266636990874693</v>
      </c>
      <c r="L35" s="110"/>
      <c r="M35" s="110"/>
    </row>
    <row r="36" spans="1:13" x14ac:dyDescent="0.25">
      <c r="A36" s="94" t="s">
        <v>7</v>
      </c>
      <c r="B36" s="149">
        <v>438</v>
      </c>
      <c r="C36" s="200">
        <v>22.438524590163937</v>
      </c>
      <c r="D36" s="87"/>
      <c r="E36" s="94" t="s">
        <v>7</v>
      </c>
      <c r="F36" s="161">
        <v>321</v>
      </c>
      <c r="G36" s="200">
        <f t="shared" si="0"/>
        <v>14.36241610738255</v>
      </c>
      <c r="H36" s="87"/>
      <c r="I36" s="94" t="s">
        <v>7</v>
      </c>
      <c r="J36" s="149">
        <v>840</v>
      </c>
      <c r="K36" s="200">
        <f t="shared" si="1"/>
        <v>18.695748942799913</v>
      </c>
      <c r="L36" s="110"/>
      <c r="M36" s="110"/>
    </row>
    <row r="37" spans="1:13" x14ac:dyDescent="0.25">
      <c r="A37" s="94" t="s">
        <v>8</v>
      </c>
      <c r="B37" s="149">
        <v>292</v>
      </c>
      <c r="C37" s="200">
        <v>14.959016393442623</v>
      </c>
      <c r="D37" s="87"/>
      <c r="E37" s="94" t="s">
        <v>8</v>
      </c>
      <c r="F37" s="161">
        <v>331</v>
      </c>
      <c r="G37" s="200">
        <f t="shared" si="0"/>
        <v>14.809843400447429</v>
      </c>
      <c r="H37" s="87"/>
      <c r="I37" s="94" t="s">
        <v>8</v>
      </c>
      <c r="J37" s="149">
        <v>664</v>
      </c>
      <c r="K37" s="200">
        <f t="shared" si="1"/>
        <v>14.778544402403741</v>
      </c>
      <c r="L37" s="110"/>
      <c r="M37" s="110"/>
    </row>
    <row r="38" spans="1:13" x14ac:dyDescent="0.25">
      <c r="A38" s="94" t="s">
        <v>9</v>
      </c>
      <c r="B38" s="149">
        <v>219</v>
      </c>
      <c r="C38" s="200">
        <v>11.219262295081968</v>
      </c>
      <c r="D38" s="87"/>
      <c r="E38" s="94" t="s">
        <v>9</v>
      </c>
      <c r="F38" s="161">
        <v>378</v>
      </c>
      <c r="G38" s="200">
        <f t="shared" si="0"/>
        <v>16.912751677852349</v>
      </c>
      <c r="H38" s="87"/>
      <c r="I38" s="94" t="s">
        <v>9</v>
      </c>
      <c r="J38" s="149">
        <v>613</v>
      </c>
      <c r="K38" s="200">
        <f t="shared" si="1"/>
        <v>13.64344535944803</v>
      </c>
      <c r="L38" s="110"/>
      <c r="M38" s="110"/>
    </row>
    <row r="39" spans="1:13" x14ac:dyDescent="0.25">
      <c r="A39" s="94" t="s">
        <v>10</v>
      </c>
      <c r="B39" s="149">
        <v>173</v>
      </c>
      <c r="C39" s="200">
        <v>8.8627049180327866</v>
      </c>
      <c r="D39" s="87"/>
      <c r="E39" s="94" t="s">
        <v>10</v>
      </c>
      <c r="F39" s="161">
        <v>734</v>
      </c>
      <c r="G39" s="200">
        <f t="shared" si="0"/>
        <v>32.841163310961967</v>
      </c>
      <c r="H39" s="87"/>
      <c r="I39" s="94" t="s">
        <v>10</v>
      </c>
      <c r="J39" s="149">
        <v>927</v>
      </c>
      <c r="K39" s="200">
        <f t="shared" si="1"/>
        <v>20.632094369018471</v>
      </c>
      <c r="L39" s="110"/>
      <c r="M39" s="110"/>
    </row>
    <row r="40" spans="1:13" x14ac:dyDescent="0.25">
      <c r="A40" s="97" t="s">
        <v>11</v>
      </c>
      <c r="B40" s="144">
        <v>1952</v>
      </c>
      <c r="C40" s="96">
        <v>100</v>
      </c>
      <c r="D40" s="87"/>
      <c r="E40" s="97" t="s">
        <v>11</v>
      </c>
      <c r="F40" s="144">
        <f>SUM(F32:F39)</f>
        <v>2235</v>
      </c>
      <c r="G40" s="96">
        <f>SUM(G32:G39)</f>
        <v>100</v>
      </c>
      <c r="H40" s="87"/>
      <c r="I40" s="97" t="s">
        <v>11</v>
      </c>
      <c r="J40" s="145">
        <f>SUM(J32:J39)</f>
        <v>4493</v>
      </c>
      <c r="K40" s="96">
        <f>SUM(K32:K39)</f>
        <v>100.00000000000001</v>
      </c>
      <c r="L40" s="143"/>
      <c r="M40" s="140"/>
    </row>
    <row r="41" spans="1:13" x14ac:dyDescent="0.25">
      <c r="A41" s="84" t="s">
        <v>180</v>
      </c>
      <c r="B41" s="85">
        <v>0.43445359448030302</v>
      </c>
      <c r="C41" s="52"/>
      <c r="E41" s="84" t="s">
        <v>179</v>
      </c>
      <c r="F41" s="85">
        <v>0.496</v>
      </c>
      <c r="G41" s="57"/>
      <c r="I41" s="84" t="s">
        <v>11</v>
      </c>
      <c r="J41" s="85">
        <f>+J40/$J$40</f>
        <v>1</v>
      </c>
      <c r="K41" s="54"/>
    </row>
    <row r="42" spans="1:13" ht="15.75" x14ac:dyDescent="0.25">
      <c r="B42" s="108"/>
      <c r="E42" s="87"/>
      <c r="F42" s="89"/>
      <c r="G42" s="89"/>
      <c r="H42" s="89"/>
      <c r="I42" s="89"/>
    </row>
    <row r="43" spans="1:13" s="89" customFormat="1" ht="15.75" x14ac:dyDescent="0.25">
      <c r="A43" s="1" t="s">
        <v>101</v>
      </c>
      <c r="C43" s="142"/>
      <c r="E43" s="86" t="s">
        <v>99</v>
      </c>
      <c r="F43" s="83"/>
      <c r="G43" s="83"/>
    </row>
    <row r="44" spans="1:13" x14ac:dyDescent="0.25">
      <c r="A44" s="15" t="s">
        <v>0</v>
      </c>
      <c r="B44" s="106" t="s">
        <v>1</v>
      </c>
      <c r="C44" s="106" t="s">
        <v>2</v>
      </c>
      <c r="E44" s="15" t="s">
        <v>0</v>
      </c>
      <c r="F44" s="106" t="s">
        <v>1</v>
      </c>
      <c r="G44" s="106" t="s">
        <v>2</v>
      </c>
    </row>
    <row r="45" spans="1:13" x14ac:dyDescent="0.25">
      <c r="A45" s="94" t="s">
        <v>3</v>
      </c>
      <c r="B45" s="160">
        <f>'Off-road severe injuries'!B14+'Off-road severe injuries'!H14+'Off-road severe injuries'!M14</f>
        <v>7</v>
      </c>
      <c r="C45" s="200">
        <f>B45/$B$53*100</f>
        <v>2.2875816993464051</v>
      </c>
      <c r="E45" s="94" t="s">
        <v>3</v>
      </c>
      <c r="F45" s="322">
        <f t="shared" ref="F45:F52" si="2">J32-(B32+F32+B45)</f>
        <v>0</v>
      </c>
      <c r="G45" s="96">
        <v>0</v>
      </c>
    </row>
    <row r="46" spans="1:13" x14ac:dyDescent="0.25">
      <c r="A46" s="94" t="s">
        <v>4</v>
      </c>
      <c r="B46" s="160">
        <f>'Off-road severe injuries'!B15+'Off-road severe injuries'!H15+'Off-road severe injuries'!M15+1</f>
        <v>41</v>
      </c>
      <c r="C46" s="200">
        <f t="shared" ref="C46:C52" si="3">B46/$B$53*100</f>
        <v>13.398692810457517</v>
      </c>
      <c r="E46" s="94" t="s">
        <v>4</v>
      </c>
      <c r="F46" s="322">
        <f t="shared" si="2"/>
        <v>0</v>
      </c>
      <c r="G46" s="96">
        <v>0</v>
      </c>
    </row>
    <row r="47" spans="1:13" x14ac:dyDescent="0.25">
      <c r="A47" s="94" t="s">
        <v>5</v>
      </c>
      <c r="B47" s="160">
        <f>'Off-road severe injuries'!B16+'Off-road severe injuries'!H16+'Off-road severe injuries'!M16</f>
        <v>38</v>
      </c>
      <c r="C47" s="200">
        <f t="shared" si="3"/>
        <v>12.418300653594772</v>
      </c>
      <c r="E47" s="94" t="s">
        <v>5</v>
      </c>
      <c r="F47" s="322">
        <f t="shared" si="2"/>
        <v>0</v>
      </c>
      <c r="G47" s="96">
        <v>0</v>
      </c>
    </row>
    <row r="48" spans="1:13" x14ac:dyDescent="0.25">
      <c r="A48" s="94" t="s">
        <v>6</v>
      </c>
      <c r="B48" s="308">
        <f>'Off-road severe injuries'!B17+'Off-road severe injuries'!H17+'Off-road severe injuries'!M17</f>
        <v>62</v>
      </c>
      <c r="C48" s="309">
        <f t="shared" si="3"/>
        <v>20.261437908496731</v>
      </c>
      <c r="D48" s="24"/>
      <c r="E48" s="94" t="s">
        <v>6</v>
      </c>
      <c r="F48" s="322">
        <f t="shared" si="2"/>
        <v>0</v>
      </c>
      <c r="G48" s="96">
        <v>0</v>
      </c>
      <c r="H48" s="24"/>
      <c r="I48" s="24"/>
      <c r="J48" s="24"/>
    </row>
    <row r="49" spans="1:7" x14ac:dyDescent="0.25">
      <c r="A49" s="94" t="s">
        <v>7</v>
      </c>
      <c r="B49" s="160">
        <f>'Off-road severe injuries'!B18+'Off-road severe injuries'!H18+'Off-road severe injuries'!M18</f>
        <v>81</v>
      </c>
      <c r="C49" s="200">
        <f t="shared" si="3"/>
        <v>26.47058823529412</v>
      </c>
      <c r="E49" s="94" t="s">
        <v>7</v>
      </c>
      <c r="F49" s="322">
        <f t="shared" si="2"/>
        <v>0</v>
      </c>
      <c r="G49" s="96">
        <v>0</v>
      </c>
    </row>
    <row r="50" spans="1:7" x14ac:dyDescent="0.25">
      <c r="A50" s="94" t="s">
        <v>8</v>
      </c>
      <c r="B50" s="160">
        <f>'Off-road severe injuries'!B19+'Off-road severe injuries'!H19+'Off-road severe injuries'!M19</f>
        <v>41</v>
      </c>
      <c r="C50" s="200">
        <f t="shared" si="3"/>
        <v>13.398692810457517</v>
      </c>
      <c r="E50" s="94" t="s">
        <v>8</v>
      </c>
      <c r="F50" s="322">
        <f t="shared" si="2"/>
        <v>0</v>
      </c>
      <c r="G50" s="96">
        <v>0</v>
      </c>
    </row>
    <row r="51" spans="1:7" x14ac:dyDescent="0.25">
      <c r="A51" s="94" t="s">
        <v>9</v>
      </c>
      <c r="B51" s="160">
        <f>'Off-road severe injuries'!B20+'Off-road severe injuries'!H20+'Off-road severe injuries'!M20</f>
        <v>16</v>
      </c>
      <c r="C51" s="200">
        <f t="shared" si="3"/>
        <v>5.2287581699346406</v>
      </c>
      <c r="E51" s="94" t="s">
        <v>9</v>
      </c>
      <c r="F51" s="322">
        <f t="shared" si="2"/>
        <v>0</v>
      </c>
      <c r="G51" s="96">
        <v>0</v>
      </c>
    </row>
    <row r="52" spans="1:7" x14ac:dyDescent="0.25">
      <c r="A52" s="94" t="s">
        <v>10</v>
      </c>
      <c r="B52" s="160">
        <f>'Off-road severe injuries'!B21+'Off-road severe injuries'!H21+'Off-road severe injuries'!M21</f>
        <v>20</v>
      </c>
      <c r="C52" s="200">
        <f t="shared" si="3"/>
        <v>6.5359477124183014</v>
      </c>
      <c r="E52" s="94" t="s">
        <v>10</v>
      </c>
      <c r="F52" s="322">
        <f t="shared" si="2"/>
        <v>0</v>
      </c>
      <c r="G52" s="96">
        <v>0</v>
      </c>
    </row>
    <row r="53" spans="1:7" x14ac:dyDescent="0.25">
      <c r="A53" s="97" t="s">
        <v>11</v>
      </c>
      <c r="B53" s="160">
        <f>SUM(B45:B52)</f>
        <v>306</v>
      </c>
      <c r="C53" s="96">
        <f>SUM(C45:C52)</f>
        <v>100</v>
      </c>
      <c r="E53" s="97" t="s">
        <v>11</v>
      </c>
      <c r="F53" s="323">
        <f>SUM(F45:F52)</f>
        <v>0</v>
      </c>
      <c r="G53" s="96">
        <v>0</v>
      </c>
    </row>
    <row r="54" spans="1:7" x14ac:dyDescent="0.25">
      <c r="A54" s="84" t="s">
        <v>181</v>
      </c>
      <c r="B54" s="302">
        <f>+B53/$J$40</f>
        <v>6.8105942577342538E-2</v>
      </c>
      <c r="C54" s="52"/>
      <c r="E54" s="84" t="s">
        <v>182</v>
      </c>
      <c r="F54" s="85">
        <f>+F53/$J$40</f>
        <v>0</v>
      </c>
      <c r="G54" s="54"/>
    </row>
    <row r="55" spans="1:7" s="83" customFormat="1" ht="13.5" customHeight="1" x14ac:dyDescent="0.25">
      <c r="E55" s="3" t="s">
        <v>320</v>
      </c>
      <c r="F55" s="3"/>
      <c r="G55" s="3"/>
    </row>
    <row r="56" spans="1:7" s="83" customFormat="1" ht="15.75" x14ac:dyDescent="0.25"/>
    <row r="57" spans="1:7" ht="22.5" customHeight="1" x14ac:dyDescent="0.25">
      <c r="C57" s="324"/>
      <c r="D57" s="324"/>
      <c r="E57" s="324"/>
      <c r="F57" s="324"/>
    </row>
    <row r="58" spans="1:7" ht="6" customHeight="1" x14ac:dyDescent="0.25"/>
    <row r="66" spans="1:11" ht="15.75" x14ac:dyDescent="0.25">
      <c r="A66" s="83"/>
      <c r="B66" s="83"/>
      <c r="C66" s="83"/>
      <c r="D66" s="83"/>
      <c r="E66" s="83"/>
      <c r="F66" s="83"/>
      <c r="G66" s="83"/>
      <c r="H66" s="83"/>
      <c r="I66" s="83"/>
    </row>
    <row r="67" spans="1:11" ht="15.75" x14ac:dyDescent="0.25">
      <c r="A67" s="83"/>
      <c r="B67" s="83"/>
      <c r="C67" s="83"/>
      <c r="D67" s="83"/>
      <c r="E67" s="83"/>
      <c r="F67" s="83"/>
      <c r="G67" s="83"/>
      <c r="H67" s="83"/>
      <c r="I67" s="83"/>
      <c r="J67" s="85"/>
      <c r="K67" s="54"/>
    </row>
    <row r="68" spans="1:11" ht="15.75" x14ac:dyDescent="0.25">
      <c r="A68" s="83"/>
      <c r="B68" s="83"/>
      <c r="C68" s="83"/>
      <c r="D68" s="83"/>
      <c r="E68" s="83"/>
      <c r="F68" s="83"/>
      <c r="G68" s="83"/>
      <c r="H68" s="83"/>
      <c r="I68" s="83"/>
    </row>
    <row r="69" spans="1:11" s="83" customFormat="1" ht="15.75" x14ac:dyDescent="0.25"/>
    <row r="70" spans="1:11" ht="15.75" x14ac:dyDescent="0.25">
      <c r="A70" s="83"/>
      <c r="B70" s="83"/>
      <c r="C70" s="83"/>
      <c r="D70" s="83"/>
      <c r="E70" s="83"/>
      <c r="F70" s="83"/>
      <c r="G70" s="83"/>
      <c r="H70" s="83"/>
      <c r="I70" s="83"/>
    </row>
    <row r="71" spans="1:11" ht="15.75" x14ac:dyDescent="0.25">
      <c r="A71" s="83"/>
      <c r="B71" s="83"/>
      <c r="C71" s="83"/>
      <c r="D71" s="83"/>
      <c r="E71" s="83"/>
      <c r="F71" s="83"/>
      <c r="G71" s="83"/>
      <c r="H71" s="83"/>
      <c r="I71" s="83"/>
    </row>
    <row r="72" spans="1:11" ht="15.75" x14ac:dyDescent="0.25">
      <c r="A72" s="83"/>
      <c r="B72" s="83"/>
      <c r="C72" s="83"/>
      <c r="D72" s="83"/>
      <c r="E72" s="83"/>
      <c r="F72" s="83"/>
      <c r="G72" s="83"/>
      <c r="H72" s="83"/>
      <c r="I72" s="83"/>
    </row>
    <row r="73" spans="1:11" ht="15.75" x14ac:dyDescent="0.25">
      <c r="A73" s="83"/>
      <c r="B73" s="83"/>
      <c r="C73" s="83"/>
      <c r="D73" s="83"/>
      <c r="E73" s="83"/>
      <c r="F73" s="83"/>
      <c r="G73" s="83"/>
      <c r="H73" s="83"/>
      <c r="I73" s="83"/>
    </row>
    <row r="74" spans="1:11" ht="15.75" x14ac:dyDescent="0.25">
      <c r="A74" s="83"/>
      <c r="B74" s="83"/>
      <c r="C74" s="83"/>
      <c r="D74" s="83"/>
      <c r="E74" s="83"/>
      <c r="F74" s="83"/>
      <c r="G74" s="83"/>
      <c r="H74" s="83"/>
      <c r="I74" s="83"/>
    </row>
    <row r="75" spans="1:11" ht="15.75" x14ac:dyDescent="0.25">
      <c r="A75" s="83"/>
      <c r="B75" s="83"/>
      <c r="C75" s="83"/>
      <c r="D75" s="83"/>
      <c r="E75" s="83"/>
      <c r="F75" s="83"/>
      <c r="G75" s="83"/>
      <c r="H75" s="83"/>
      <c r="I75" s="83"/>
    </row>
    <row r="76" spans="1:11" ht="15.75" x14ac:dyDescent="0.25">
      <c r="A76" s="83"/>
      <c r="B76" s="83"/>
      <c r="C76" s="83"/>
      <c r="D76" s="83"/>
      <c r="E76" s="83"/>
      <c r="F76" s="83"/>
      <c r="G76" s="83"/>
      <c r="H76" s="83"/>
      <c r="I76" s="83"/>
    </row>
    <row r="77" spans="1:11" ht="15.75" x14ac:dyDescent="0.25">
      <c r="A77" s="83"/>
      <c r="B77" s="83"/>
      <c r="C77" s="83"/>
      <c r="D77" s="83"/>
      <c r="E77" s="83"/>
      <c r="F77" s="83"/>
      <c r="G77" s="83"/>
      <c r="H77" s="83"/>
      <c r="I77" s="83"/>
    </row>
    <row r="78" spans="1:11" ht="15.75" x14ac:dyDescent="0.25">
      <c r="A78" s="83"/>
      <c r="B78" s="83"/>
      <c r="C78" s="83"/>
      <c r="D78" s="83"/>
      <c r="E78" s="83"/>
      <c r="F78" s="83"/>
      <c r="G78" s="83"/>
      <c r="H78" s="83"/>
      <c r="I78" s="83"/>
    </row>
    <row r="79" spans="1:11" ht="15.75" x14ac:dyDescent="0.25">
      <c r="A79" s="83"/>
      <c r="B79" s="83"/>
      <c r="C79" s="83"/>
      <c r="D79" s="83"/>
      <c r="E79" s="83"/>
      <c r="F79" s="83"/>
      <c r="G79" s="83"/>
      <c r="H79" s="83"/>
      <c r="I79" s="83"/>
    </row>
    <row r="80" spans="1:11" ht="15.75" x14ac:dyDescent="0.25">
      <c r="A80" s="83"/>
      <c r="B80" s="83"/>
      <c r="C80" s="83"/>
      <c r="D80" s="83"/>
      <c r="E80" s="83"/>
      <c r="F80" s="83"/>
      <c r="G80" s="83"/>
      <c r="H80" s="83"/>
      <c r="I80" s="83"/>
    </row>
    <row r="81" spans="1:9" s="83" customFormat="1" ht="9.75" customHeight="1" x14ac:dyDescent="0.25"/>
    <row r="82" spans="1:9" s="83" customFormat="1" ht="15.75" x14ac:dyDescent="0.25"/>
    <row r="83" spans="1:9" ht="15.75" x14ac:dyDescent="0.25">
      <c r="A83" s="83"/>
      <c r="B83" s="83"/>
      <c r="C83" s="83"/>
      <c r="D83" s="83"/>
      <c r="E83" s="83"/>
      <c r="F83" s="83"/>
      <c r="G83" s="83"/>
      <c r="H83" s="83"/>
      <c r="I83" s="83"/>
    </row>
    <row r="84" spans="1:9" ht="15.75" x14ac:dyDescent="0.25">
      <c r="A84" s="83"/>
      <c r="B84" s="83"/>
      <c r="C84" s="83"/>
      <c r="D84" s="83"/>
      <c r="E84" s="83"/>
      <c r="F84" s="83"/>
      <c r="G84" s="83"/>
      <c r="H84" s="83"/>
      <c r="I84" s="83"/>
    </row>
    <row r="85" spans="1:9" ht="15.75" x14ac:dyDescent="0.25">
      <c r="A85" s="83"/>
      <c r="B85" s="83"/>
      <c r="C85" s="83"/>
      <c r="D85" s="83"/>
      <c r="E85" s="83"/>
      <c r="F85" s="83"/>
      <c r="G85" s="83"/>
      <c r="H85" s="83"/>
      <c r="I85" s="83"/>
    </row>
    <row r="86" spans="1:9" ht="15.75" x14ac:dyDescent="0.25">
      <c r="A86" s="83"/>
      <c r="B86" s="83"/>
      <c r="C86" s="83"/>
      <c r="D86" s="83"/>
      <c r="E86" s="83"/>
      <c r="F86" s="83"/>
      <c r="G86" s="83"/>
      <c r="H86" s="83"/>
      <c r="I86" s="83"/>
    </row>
    <row r="87" spans="1:9" ht="15.75" x14ac:dyDescent="0.25">
      <c r="A87" s="83"/>
      <c r="B87" s="83"/>
      <c r="C87" s="83"/>
      <c r="D87" s="83"/>
      <c r="E87" s="83"/>
      <c r="F87" s="83"/>
      <c r="G87" s="83"/>
      <c r="H87" s="83"/>
      <c r="I87" s="83"/>
    </row>
    <row r="88" spans="1:9" ht="15.75" x14ac:dyDescent="0.25">
      <c r="A88" s="83"/>
      <c r="B88" s="83"/>
      <c r="C88" s="83"/>
      <c r="D88" s="83"/>
      <c r="E88" s="83"/>
      <c r="F88" s="83"/>
      <c r="G88" s="83"/>
      <c r="H88" s="83"/>
      <c r="I88" s="83"/>
    </row>
    <row r="89" spans="1:9" ht="15.75" x14ac:dyDescent="0.25">
      <c r="A89" s="83"/>
      <c r="B89" s="83"/>
      <c r="C89" s="83"/>
      <c r="D89" s="83"/>
      <c r="E89" s="83"/>
      <c r="F89" s="83"/>
      <c r="G89" s="83"/>
      <c r="H89" s="83"/>
      <c r="I89" s="83"/>
    </row>
    <row r="90" spans="1:9" ht="15.75" x14ac:dyDescent="0.25">
      <c r="A90" s="83"/>
      <c r="B90" s="83"/>
      <c r="C90" s="83"/>
      <c r="D90" s="83"/>
      <c r="E90" s="83"/>
      <c r="F90" s="83"/>
      <c r="G90" s="83"/>
      <c r="H90" s="83"/>
      <c r="I90" s="83"/>
    </row>
    <row r="91" spans="1:9" ht="15.75" x14ac:dyDescent="0.25">
      <c r="A91" s="83"/>
      <c r="B91" s="83"/>
      <c r="C91" s="83"/>
      <c r="D91" s="83"/>
      <c r="E91" s="83"/>
      <c r="F91" s="83"/>
      <c r="G91" s="83"/>
      <c r="H91" s="83"/>
      <c r="I91" s="83"/>
    </row>
    <row r="92" spans="1:9" ht="15.75" x14ac:dyDescent="0.25">
      <c r="A92" s="83"/>
      <c r="B92" s="83"/>
      <c r="C92" s="83"/>
      <c r="D92" s="83"/>
      <c r="E92" s="83"/>
      <c r="F92" s="83"/>
      <c r="G92" s="83"/>
      <c r="H92" s="83"/>
      <c r="I92" s="83"/>
    </row>
    <row r="93" spans="1:9" ht="15.75" x14ac:dyDescent="0.25">
      <c r="A93" s="83"/>
      <c r="B93" s="83"/>
      <c r="C93" s="83"/>
      <c r="D93" s="83"/>
      <c r="E93" s="83"/>
      <c r="F93" s="83"/>
      <c r="G93" s="83"/>
      <c r="H93" s="83"/>
      <c r="I93" s="83"/>
    </row>
    <row r="94" spans="1:9" s="83" customFormat="1" ht="15.75" x14ac:dyDescent="0.25"/>
    <row r="95" spans="1:9" s="83" customFormat="1" ht="15.75" x14ac:dyDescent="0.25"/>
    <row r="96" spans="1:9" s="83" customFormat="1" ht="15.75" x14ac:dyDescent="0.25"/>
    <row r="97" s="83" customFormat="1" ht="15.75" x14ac:dyDescent="0.25"/>
    <row r="98" s="83" customFormat="1" ht="15.75" x14ac:dyDescent="0.25"/>
    <row r="99" s="83" customFormat="1" ht="15.75" x14ac:dyDescent="0.25"/>
    <row r="100" s="83" customFormat="1" ht="15.75" x14ac:dyDescent="0.25"/>
    <row r="101" s="83" customFormat="1" ht="15.75" x14ac:dyDescent="0.25"/>
    <row r="102" s="83" customFormat="1" ht="15.75" x14ac:dyDescent="0.25"/>
    <row r="103" s="83" customFormat="1" ht="15.75" x14ac:dyDescent="0.25"/>
    <row r="104" s="83" customFormat="1" ht="15.75" x14ac:dyDescent="0.25"/>
    <row r="105" s="83" customFormat="1" ht="15.75" x14ac:dyDescent="0.25"/>
    <row r="106" s="83" customFormat="1" ht="15.75" x14ac:dyDescent="0.25"/>
    <row r="107" s="83" customFormat="1" ht="15.75" x14ac:dyDescent="0.25"/>
    <row r="108" s="83" customFormat="1" ht="15.75" x14ac:dyDescent="0.25"/>
    <row r="109" s="83" customFormat="1" ht="15.75" x14ac:dyDescent="0.25"/>
    <row r="110" s="83" customFormat="1" ht="15.75" x14ac:dyDescent="0.25"/>
    <row r="111" s="83" customFormat="1" ht="15.75" x14ac:dyDescent="0.25"/>
    <row r="112" s="83" customFormat="1" ht="15.75" x14ac:dyDescent="0.25"/>
    <row r="113" s="83" customFormat="1" ht="15.75" x14ac:dyDescent="0.25"/>
    <row r="114" s="83" customFormat="1" ht="15.75" x14ac:dyDescent="0.25"/>
    <row r="115" s="83" customFormat="1" ht="15.75" x14ac:dyDescent="0.25"/>
    <row r="116" s="83" customFormat="1" ht="15.75" x14ac:dyDescent="0.25"/>
    <row r="117" s="83" customFormat="1" ht="15.75" x14ac:dyDescent="0.25"/>
    <row r="118" s="83" customFormat="1" ht="15.75" x14ac:dyDescent="0.25"/>
    <row r="119" s="83" customFormat="1" ht="15.75" x14ac:dyDescent="0.25"/>
    <row r="120" s="83" customFormat="1" ht="15.75" x14ac:dyDescent="0.25"/>
    <row r="121" s="83" customFormat="1" ht="15.75" x14ac:dyDescent="0.25"/>
    <row r="122" s="83" customFormat="1" ht="15.75" x14ac:dyDescent="0.25"/>
    <row r="123" s="83" customFormat="1" ht="15.75" x14ac:dyDescent="0.25"/>
    <row r="124" s="83" customFormat="1" ht="15.75" x14ac:dyDescent="0.25"/>
    <row r="125" s="83" customFormat="1" ht="15.75" x14ac:dyDescent="0.25"/>
    <row r="126" s="83" customFormat="1" ht="15.75" x14ac:dyDescent="0.25"/>
    <row r="127" s="83" customFormat="1" ht="15.75" x14ac:dyDescent="0.25"/>
    <row r="128" s="83" customFormat="1" ht="15.75" x14ac:dyDescent="0.25"/>
    <row r="129" s="83" customFormat="1" ht="15.75" x14ac:dyDescent="0.25"/>
    <row r="130" s="83" customFormat="1" ht="15.75" x14ac:dyDescent="0.25"/>
    <row r="131" s="83" customFormat="1" ht="15.75" x14ac:dyDescent="0.25"/>
    <row r="132" s="83" customFormat="1" ht="15.75" x14ac:dyDescent="0.25"/>
    <row r="133" s="83" customFormat="1" ht="15.75" x14ac:dyDescent="0.25"/>
    <row r="134" s="83" customFormat="1" ht="15.75" x14ac:dyDescent="0.25"/>
    <row r="135" s="83" customFormat="1" ht="15.75" x14ac:dyDescent="0.25"/>
    <row r="136" s="83" customFormat="1" ht="15.75" x14ac:dyDescent="0.25"/>
    <row r="137" s="83" customFormat="1" ht="15.75" x14ac:dyDescent="0.25"/>
    <row r="138" s="83" customFormat="1" ht="15.75" x14ac:dyDescent="0.25"/>
    <row r="139" s="83" customFormat="1" ht="15.75" x14ac:dyDescent="0.25"/>
    <row r="140" s="83" customFormat="1" ht="15.75" x14ac:dyDescent="0.25"/>
    <row r="141" s="83" customFormat="1" ht="15.75" x14ac:dyDescent="0.25"/>
    <row r="142" s="83" customFormat="1" ht="15.75" x14ac:dyDescent="0.25"/>
    <row r="143" s="83" customFormat="1" ht="15.75" x14ac:dyDescent="0.25"/>
    <row r="144" s="83" customFormat="1" ht="15.75" x14ac:dyDescent="0.25"/>
    <row r="145" spans="1:9" s="83" customFormat="1" ht="15.75" x14ac:dyDescent="0.25"/>
    <row r="146" spans="1:9" s="83" customFormat="1" ht="15.75" x14ac:dyDescent="0.25"/>
    <row r="147" spans="1:9" s="83" customFormat="1" ht="15.75" x14ac:dyDescent="0.25"/>
    <row r="148" spans="1:9" s="83" customFormat="1" ht="15.75" x14ac:dyDescent="0.25"/>
    <row r="149" spans="1:9" s="83" customFormat="1" ht="15.75" x14ac:dyDescent="0.25"/>
    <row r="150" spans="1:9" s="83" customFormat="1" ht="15.75" x14ac:dyDescent="0.25"/>
    <row r="151" spans="1:9" s="83" customFormat="1" ht="15.75" x14ac:dyDescent="0.25"/>
    <row r="152" spans="1:9" s="83" customFormat="1" ht="15.75" x14ac:dyDescent="0.25"/>
    <row r="153" spans="1:9" s="83" customFormat="1" ht="15.75" x14ac:dyDescent="0.25"/>
    <row r="154" spans="1:9" s="83" customFormat="1" ht="15.75" x14ac:dyDescent="0.25"/>
    <row r="155" spans="1:9" s="83" customFormat="1" ht="15.75" x14ac:dyDescent="0.25"/>
    <row r="156" spans="1:9" s="83" customFormat="1" ht="15.75" x14ac:dyDescent="0.25"/>
    <row r="157" spans="1:9" s="83" customFormat="1" ht="15.75" x14ac:dyDescent="0.25"/>
    <row r="158" spans="1:9" s="83" customFormat="1" ht="15.75" x14ac:dyDescent="0.25"/>
    <row r="159" spans="1:9" s="83" customFormat="1" ht="15.75" x14ac:dyDescent="0.25">
      <c r="A159" s="3"/>
      <c r="B159" s="3"/>
      <c r="C159" s="3"/>
      <c r="D159" s="3"/>
      <c r="E159" s="3"/>
      <c r="F159" s="3"/>
      <c r="G159" s="3"/>
      <c r="H159" s="3"/>
      <c r="I159" s="3"/>
    </row>
    <row r="160" spans="1:9" s="83" customFormat="1" ht="15.75" x14ac:dyDescent="0.25">
      <c r="A160" s="3"/>
      <c r="B160" s="3"/>
      <c r="C160" s="3"/>
      <c r="D160" s="3"/>
      <c r="E160" s="3"/>
      <c r="F160" s="3"/>
      <c r="G160" s="3"/>
      <c r="H160" s="3"/>
      <c r="I160" s="3"/>
    </row>
    <row r="161" spans="1:9" s="83" customFormat="1" ht="15.75" x14ac:dyDescent="0.25">
      <c r="A161" s="3"/>
      <c r="B161" s="3"/>
      <c r="C161" s="3"/>
      <c r="D161" s="3"/>
      <c r="E161" s="3"/>
      <c r="F161" s="3"/>
      <c r="G161" s="3"/>
      <c r="H161" s="3"/>
      <c r="I161" s="3"/>
    </row>
    <row r="162" spans="1:9" s="83" customFormat="1" ht="15.75" x14ac:dyDescent="0.25">
      <c r="A162" s="3"/>
      <c r="B162" s="3"/>
      <c r="C162" s="3"/>
      <c r="D162" s="3"/>
      <c r="E162" s="3"/>
      <c r="F162" s="3"/>
      <c r="G162" s="3"/>
      <c r="H162" s="3"/>
      <c r="I162" s="3"/>
    </row>
    <row r="163" spans="1:9" s="83" customFormat="1" ht="15.75" x14ac:dyDescent="0.25">
      <c r="A163" s="3"/>
      <c r="B163" s="3"/>
      <c r="C163" s="3"/>
      <c r="D163" s="3"/>
      <c r="E163" s="3"/>
      <c r="F163" s="3"/>
      <c r="G163" s="3"/>
      <c r="H163" s="3"/>
      <c r="I163" s="3"/>
    </row>
    <row r="164" spans="1:9" s="83" customFormat="1" ht="15.75" x14ac:dyDescent="0.25">
      <c r="A164" s="3"/>
      <c r="B164" s="3"/>
      <c r="C164" s="3"/>
      <c r="D164" s="3"/>
      <c r="E164" s="3"/>
      <c r="F164" s="3"/>
      <c r="G164" s="3"/>
      <c r="H164" s="3"/>
      <c r="I164" s="3"/>
    </row>
    <row r="165" spans="1:9" s="83" customFormat="1" ht="15.75" x14ac:dyDescent="0.25">
      <c r="A165" s="3"/>
      <c r="B165" s="3"/>
      <c r="C165" s="3"/>
      <c r="D165" s="3"/>
      <c r="E165" s="3"/>
      <c r="F165" s="3"/>
      <c r="G165" s="3"/>
      <c r="H165" s="3"/>
      <c r="I165" s="3"/>
    </row>
    <row r="166" spans="1:9" s="83" customFormat="1" ht="15.75" x14ac:dyDescent="0.25">
      <c r="A166" s="3"/>
      <c r="B166" s="3"/>
      <c r="C166" s="3"/>
      <c r="D166" s="3"/>
      <c r="E166" s="3"/>
      <c r="F166" s="3"/>
      <c r="G166" s="3"/>
      <c r="H166" s="3"/>
      <c r="I166" s="3"/>
    </row>
    <row r="167" spans="1:9" s="83" customFormat="1" ht="15.75" x14ac:dyDescent="0.25">
      <c r="A167" s="3"/>
      <c r="B167" s="3"/>
      <c r="C167" s="3"/>
      <c r="D167" s="3"/>
      <c r="E167" s="3"/>
      <c r="F167" s="3"/>
      <c r="G167" s="3"/>
      <c r="H167" s="3"/>
      <c r="I167" s="3"/>
    </row>
    <row r="168" spans="1:9" s="83" customFormat="1" ht="15.75" x14ac:dyDescent="0.25">
      <c r="A168" s="3"/>
      <c r="B168" s="3"/>
      <c r="C168" s="3"/>
      <c r="D168" s="3"/>
      <c r="E168" s="3"/>
      <c r="F168" s="3"/>
      <c r="G168" s="3"/>
      <c r="H168" s="3"/>
      <c r="I168" s="3"/>
    </row>
    <row r="169" spans="1:9" s="83" customFormat="1" ht="15.75" x14ac:dyDescent="0.25">
      <c r="A169" s="3"/>
      <c r="B169" s="3"/>
      <c r="C169" s="3"/>
      <c r="D169" s="3"/>
      <c r="E169" s="3"/>
      <c r="F169" s="3"/>
      <c r="G169" s="3"/>
      <c r="H169" s="3"/>
      <c r="I169" s="3"/>
    </row>
    <row r="170" spans="1:9" s="83" customFormat="1" ht="15.75" x14ac:dyDescent="0.25">
      <c r="A170" s="3"/>
      <c r="B170" s="3"/>
      <c r="C170" s="3"/>
      <c r="D170" s="3"/>
      <c r="E170" s="3"/>
      <c r="F170" s="3"/>
      <c r="G170" s="3"/>
      <c r="H170" s="3"/>
      <c r="I170" s="3"/>
    </row>
    <row r="171" spans="1:9" s="83" customFormat="1" ht="15.75" x14ac:dyDescent="0.25">
      <c r="A171" s="3"/>
      <c r="B171" s="3"/>
      <c r="C171" s="3"/>
      <c r="D171" s="3"/>
      <c r="E171" s="3"/>
      <c r="F171" s="3"/>
      <c r="G171" s="3"/>
      <c r="H171" s="3"/>
      <c r="I171" s="3"/>
    </row>
    <row r="172" spans="1:9" s="83" customFormat="1" ht="15.75" x14ac:dyDescent="0.25">
      <c r="A172" s="3"/>
      <c r="B172" s="3"/>
      <c r="C172" s="3"/>
      <c r="D172" s="3"/>
      <c r="E172" s="3"/>
      <c r="F172" s="3"/>
      <c r="G172" s="3"/>
      <c r="H172" s="3"/>
      <c r="I172" s="3"/>
    </row>
    <row r="173" spans="1:9" s="83" customFormat="1" ht="15.75" x14ac:dyDescent="0.25">
      <c r="A173" s="3"/>
      <c r="B173" s="3"/>
      <c r="C173" s="3"/>
      <c r="D173" s="3"/>
      <c r="E173" s="3"/>
      <c r="F173" s="3"/>
      <c r="G173" s="3"/>
      <c r="H173" s="3"/>
      <c r="I173" s="3"/>
    </row>
    <row r="174" spans="1:9" s="83" customFormat="1" ht="15.75" x14ac:dyDescent="0.25">
      <c r="A174" s="3"/>
      <c r="B174" s="3"/>
      <c r="C174" s="3"/>
      <c r="D174" s="3"/>
      <c r="E174" s="3"/>
      <c r="F174" s="3"/>
      <c r="G174" s="3"/>
      <c r="H174" s="3"/>
      <c r="I174" s="3"/>
    </row>
    <row r="175" spans="1:9" s="83" customFormat="1" ht="15.75" x14ac:dyDescent="0.25">
      <c r="A175" s="3"/>
      <c r="B175" s="3"/>
      <c r="C175" s="3"/>
      <c r="D175" s="3"/>
      <c r="E175" s="3"/>
      <c r="F175" s="3"/>
      <c r="G175" s="3"/>
      <c r="H175" s="3"/>
      <c r="I175" s="3"/>
    </row>
    <row r="176" spans="1:9" s="83" customFormat="1" ht="15.75" x14ac:dyDescent="0.25">
      <c r="A176" s="3"/>
      <c r="B176" s="3"/>
      <c r="C176" s="3"/>
      <c r="D176" s="3"/>
      <c r="E176" s="3"/>
      <c r="F176" s="3"/>
      <c r="G176" s="3"/>
      <c r="H176" s="3"/>
      <c r="I176" s="3"/>
    </row>
    <row r="177" spans="1:9" s="83" customFormat="1" ht="15.75" x14ac:dyDescent="0.25">
      <c r="A177" s="3"/>
      <c r="B177" s="3"/>
      <c r="C177" s="3"/>
      <c r="D177" s="3"/>
      <c r="E177" s="3"/>
      <c r="F177" s="3"/>
      <c r="G177" s="3"/>
      <c r="H177" s="3"/>
      <c r="I177" s="3"/>
    </row>
    <row r="178" spans="1:9" s="83" customFormat="1" ht="15.75" x14ac:dyDescent="0.25">
      <c r="A178" s="3"/>
      <c r="B178" s="3"/>
      <c r="C178" s="3"/>
      <c r="D178" s="3"/>
      <c r="E178" s="3"/>
      <c r="F178" s="3"/>
      <c r="G178" s="3"/>
      <c r="H178" s="3"/>
      <c r="I178" s="3"/>
    </row>
    <row r="179" spans="1:9" s="83" customFormat="1" ht="15.75" x14ac:dyDescent="0.25">
      <c r="A179" s="3"/>
      <c r="B179" s="3"/>
      <c r="C179" s="3"/>
      <c r="D179" s="3"/>
      <c r="E179" s="3"/>
      <c r="F179" s="3"/>
      <c r="G179" s="3"/>
      <c r="H179" s="3"/>
      <c r="I179" s="3"/>
    </row>
    <row r="180" spans="1:9" s="83" customFormat="1" ht="15.75" x14ac:dyDescent="0.25">
      <c r="A180" s="3"/>
      <c r="B180" s="3"/>
      <c r="C180" s="3"/>
      <c r="D180" s="3"/>
      <c r="E180" s="3"/>
      <c r="F180" s="3"/>
      <c r="G180" s="3"/>
      <c r="H180" s="3"/>
      <c r="I180" s="3"/>
    </row>
    <row r="181" spans="1:9" s="83" customFormat="1" ht="15.75" x14ac:dyDescent="0.25">
      <c r="A181" s="3"/>
      <c r="B181" s="3"/>
      <c r="C181" s="3"/>
      <c r="D181" s="3"/>
      <c r="E181" s="3"/>
      <c r="F181" s="3"/>
      <c r="G181" s="3"/>
      <c r="H181" s="3"/>
      <c r="I181" s="3"/>
    </row>
    <row r="182" spans="1:9" s="83" customFormat="1" ht="15.75" x14ac:dyDescent="0.25">
      <c r="A182" s="3"/>
      <c r="B182" s="3"/>
      <c r="C182" s="3"/>
      <c r="D182" s="3"/>
      <c r="E182" s="3"/>
      <c r="F182" s="3"/>
      <c r="G182" s="3"/>
      <c r="H182" s="3"/>
      <c r="I182" s="3"/>
    </row>
    <row r="183" spans="1:9" s="83" customFormat="1" ht="15.75" x14ac:dyDescent="0.25">
      <c r="A183" s="3"/>
      <c r="B183" s="3"/>
      <c r="C183" s="3"/>
      <c r="D183" s="3"/>
      <c r="E183" s="3"/>
      <c r="F183" s="3"/>
      <c r="G183" s="3"/>
      <c r="H183" s="3"/>
      <c r="I183" s="3"/>
    </row>
    <row r="184" spans="1:9" s="83" customFormat="1" ht="15.75" x14ac:dyDescent="0.25">
      <c r="A184" s="3"/>
      <c r="B184" s="3"/>
      <c r="C184" s="3"/>
      <c r="D184" s="3"/>
      <c r="E184" s="3"/>
      <c r="F184" s="3"/>
      <c r="G184" s="3"/>
      <c r="H184" s="3"/>
      <c r="I184" s="3"/>
    </row>
    <row r="185" spans="1:9" s="83" customFormat="1" ht="15.75" x14ac:dyDescent="0.25">
      <c r="A185" s="3"/>
      <c r="B185" s="3"/>
      <c r="C185" s="3"/>
      <c r="D185" s="3"/>
      <c r="E185" s="3"/>
      <c r="F185" s="3"/>
      <c r="G185" s="3"/>
      <c r="H185" s="3"/>
      <c r="I185" s="3"/>
    </row>
    <row r="186" spans="1:9" s="83" customFormat="1" ht="15.75" x14ac:dyDescent="0.25">
      <c r="A186" s="3"/>
      <c r="B186" s="3"/>
      <c r="C186" s="3"/>
      <c r="D186" s="3"/>
      <c r="E186" s="3"/>
      <c r="F186" s="3"/>
      <c r="G186" s="3"/>
      <c r="H186" s="3"/>
      <c r="I186" s="3"/>
    </row>
  </sheetData>
  <mergeCells count="2">
    <mergeCell ref="A7:K7"/>
    <mergeCell ref="C10:H10"/>
  </mergeCells>
  <hyperlinks>
    <hyperlink ref="A30" location="'On-road severe injuries'!ON_ROAD_TRANSPORT_RELATED_INJURIES" display="ON-ROAD TRANSPORT-RELATED"/>
    <hyperlink ref="A43" location="Index!Index_OFF_ROAD_TRANSPORT_RELATED_SEVERE_INJURIES" display="OFF-ROAD TRANSPORT-RELATED"/>
    <hyperlink ref="E30" location="'Non-transport severe injuries'!NON_TRANSPORT_INJURIES" display="NON-TRANSPORT RELATED"/>
    <hyperlink ref="I30" location="GENERAL_TABLES___ALL_SEVERE_INJURIES" display="ALL SEVERE INJURIES (ISS &gt;12)"/>
    <hyperlink ref="A9" location="Index!TABLE_INDEX" display="TABLE INDEX"/>
    <hyperlink ref="B9" location="General_notes" display="Notes"/>
    <hyperlink ref="C9" location="Definitions" display="Definitions"/>
    <hyperlink ref="C10" location="'Severe Injuries - Jurisdictions'!GENERAL_TABLES___ALL_SEVERE_INJURIES" display="COUNT OF ON-ROAD AND OFF-ROAD TRANSPORT-RELATED SEVERE INJURIES BY JURISDICTION"/>
  </hyperlinks>
  <pageMargins left="0.7" right="0.7" top="0.75" bottom="0.75" header="0.3" footer="0.3"/>
  <pageSetup paperSize="8" scale="74" fitToHeight="0" orientation="landscape" r:id="rId1"/>
  <headerFooter>
    <oddHeader xml:space="preserve">&amp;CAustralia New Zealand Trauma Registry  Bi-annual tables: 1 January 2021 - 30 Jun 2021
(preliminary) </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4:N47"/>
  <sheetViews>
    <sheetView showGridLines="0" zoomScale="75" zoomScaleNormal="75" zoomScalePageLayoutView="70" workbookViewId="0">
      <selection activeCell="A11" sqref="A11"/>
    </sheetView>
  </sheetViews>
  <sheetFormatPr defaultRowHeight="15" x14ac:dyDescent="0.25"/>
  <cols>
    <col min="1" max="1" width="26.85546875" style="3" customWidth="1"/>
    <col min="2" max="2" width="57.5703125" style="3" customWidth="1"/>
    <col min="3" max="8" width="9.140625" style="3"/>
    <col min="9" max="9" width="41" style="3" customWidth="1"/>
    <col min="10" max="16384" width="9.140625" style="3"/>
  </cols>
  <sheetData>
    <row r="4" spans="1:14" ht="19.5" customHeight="1" x14ac:dyDescent="0.25"/>
    <row r="5" spans="1:14" ht="9.75" customHeight="1" x14ac:dyDescent="0.25"/>
    <row r="6" spans="1:14" s="8" customFormat="1" ht="21" x14ac:dyDescent="0.3">
      <c r="A6" s="5" t="s">
        <v>395</v>
      </c>
      <c r="B6" s="6"/>
      <c r="C6" s="6"/>
      <c r="D6" s="6"/>
      <c r="E6" s="6"/>
      <c r="F6" s="6"/>
      <c r="G6" s="6"/>
      <c r="H6" s="6"/>
      <c r="I6" s="6"/>
      <c r="J6" s="6"/>
      <c r="K6" s="7"/>
      <c r="L6" s="6"/>
      <c r="M6" s="6"/>
      <c r="N6" s="6"/>
    </row>
    <row r="7" spans="1:14" ht="7.5" customHeight="1" x14ac:dyDescent="0.25"/>
    <row r="8" spans="1:14" ht="15.75" customHeight="1" x14ac:dyDescent="0.25">
      <c r="A8" s="327" t="s">
        <v>311</v>
      </c>
      <c r="B8" s="327"/>
      <c r="C8" s="327"/>
      <c r="D8" s="327"/>
      <c r="E8" s="327"/>
      <c r="F8" s="327"/>
      <c r="G8" s="327"/>
      <c r="H8" s="327"/>
      <c r="I8" s="327"/>
      <c r="J8" s="327"/>
      <c r="K8" s="327"/>
      <c r="L8" s="75"/>
      <c r="M8" s="75"/>
      <c r="N8" s="75"/>
    </row>
    <row r="9" spans="1:14" ht="15.75" x14ac:dyDescent="0.25">
      <c r="A9" s="78"/>
      <c r="B9" s="78"/>
      <c r="C9" s="78"/>
      <c r="D9" s="78"/>
      <c r="E9" s="78"/>
      <c r="F9" s="75"/>
      <c r="G9" s="1" t="s">
        <v>308</v>
      </c>
      <c r="I9" s="1" t="s">
        <v>298</v>
      </c>
      <c r="J9" s="75"/>
      <c r="K9" s="77"/>
      <c r="L9" s="75"/>
      <c r="M9" s="75"/>
      <c r="N9" s="75"/>
    </row>
    <row r="10" spans="1:14" ht="9.75" customHeight="1" x14ac:dyDescent="0.25"/>
    <row r="11" spans="1:14" x14ac:dyDescent="0.25">
      <c r="A11" s="24" t="s">
        <v>178</v>
      </c>
    </row>
    <row r="12" spans="1:14" x14ac:dyDescent="0.25">
      <c r="A12" s="329" t="s">
        <v>307</v>
      </c>
      <c r="B12" s="329"/>
      <c r="C12" s="329"/>
      <c r="D12" s="329"/>
      <c r="E12" s="329"/>
      <c r="F12" s="329"/>
      <c r="G12" s="329"/>
      <c r="H12" s="329"/>
      <c r="I12" s="329"/>
    </row>
    <row r="13" spans="1:14" x14ac:dyDescent="0.25">
      <c r="A13" s="329"/>
      <c r="B13" s="329"/>
      <c r="C13" s="329"/>
      <c r="D13" s="329"/>
      <c r="E13" s="329"/>
      <c r="F13" s="329"/>
      <c r="G13" s="329"/>
      <c r="H13" s="329"/>
      <c r="I13" s="329"/>
    </row>
    <row r="14" spans="1:14" x14ac:dyDescent="0.25">
      <c r="A14" s="329" t="s">
        <v>207</v>
      </c>
      <c r="B14" s="330"/>
      <c r="C14" s="330"/>
      <c r="D14" s="330"/>
      <c r="E14" s="330"/>
      <c r="F14" s="330"/>
      <c r="G14" s="330"/>
      <c r="H14" s="330"/>
      <c r="I14" s="330"/>
      <c r="J14" s="24"/>
    </row>
    <row r="15" spans="1:14" x14ac:dyDescent="0.25">
      <c r="A15" s="329"/>
      <c r="B15" s="329"/>
      <c r="C15" s="329"/>
      <c r="D15" s="329"/>
      <c r="E15" s="329"/>
      <c r="F15" s="329"/>
      <c r="G15" s="329"/>
      <c r="H15" s="329"/>
      <c r="I15" s="329"/>
    </row>
    <row r="16" spans="1:14" x14ac:dyDescent="0.25">
      <c r="A16" s="329" t="s">
        <v>303</v>
      </c>
      <c r="B16" s="329"/>
      <c r="C16" s="329"/>
      <c r="D16" s="329"/>
      <c r="E16" s="329"/>
      <c r="F16" s="329"/>
      <c r="G16" s="329"/>
      <c r="H16" s="329"/>
      <c r="I16" s="329"/>
    </row>
    <row r="17" spans="1:10" x14ac:dyDescent="0.25">
      <c r="A17" s="329"/>
      <c r="B17" s="329"/>
      <c r="C17" s="329"/>
      <c r="D17" s="329"/>
      <c r="E17" s="329"/>
      <c r="F17" s="329"/>
      <c r="G17" s="329"/>
      <c r="H17" s="329"/>
      <c r="I17" s="329"/>
    </row>
    <row r="18" spans="1:10" x14ac:dyDescent="0.25">
      <c r="A18" s="329" t="s">
        <v>295</v>
      </c>
      <c r="B18" s="329"/>
      <c r="C18" s="329"/>
      <c r="D18" s="329"/>
      <c r="E18" s="329"/>
      <c r="F18" s="329"/>
      <c r="G18" s="329"/>
      <c r="H18" s="329"/>
      <c r="I18" s="329"/>
    </row>
    <row r="19" spans="1:10" x14ac:dyDescent="0.25">
      <c r="A19" s="329"/>
      <c r="B19" s="329"/>
      <c r="C19" s="329"/>
      <c r="D19" s="329"/>
      <c r="E19" s="329"/>
      <c r="F19" s="329"/>
      <c r="G19" s="329"/>
      <c r="H19" s="329"/>
      <c r="I19" s="329"/>
    </row>
    <row r="20" spans="1:10" ht="15" customHeight="1" x14ac:dyDescent="0.25">
      <c r="A20" s="329" t="s">
        <v>272</v>
      </c>
      <c r="B20" s="329"/>
      <c r="C20" s="329"/>
      <c r="D20" s="329"/>
      <c r="E20" s="329"/>
      <c r="F20" s="329"/>
      <c r="G20" s="329"/>
      <c r="H20" s="329"/>
      <c r="I20" s="329"/>
    </row>
    <row r="21" spans="1:10" x14ac:dyDescent="0.25">
      <c r="A21" s="328" t="s">
        <v>432</v>
      </c>
      <c r="B21" s="328"/>
      <c r="C21" s="328"/>
      <c r="D21" s="328"/>
      <c r="E21" s="328"/>
      <c r="F21" s="328"/>
      <c r="G21" s="328"/>
      <c r="H21" s="328"/>
      <c r="I21" s="328"/>
    </row>
    <row r="22" spans="1:10" ht="15" customHeight="1" x14ac:dyDescent="0.25">
      <c r="A22" s="328"/>
      <c r="B22" s="328"/>
      <c r="C22" s="328"/>
      <c r="D22" s="328"/>
      <c r="E22" s="328"/>
      <c r="F22" s="328"/>
      <c r="G22" s="328"/>
      <c r="H22" s="328"/>
      <c r="I22" s="328"/>
    </row>
    <row r="23" spans="1:10" x14ac:dyDescent="0.25">
      <c r="A23" s="77" t="s">
        <v>302</v>
      </c>
    </row>
    <row r="24" spans="1:10" x14ac:dyDescent="0.25">
      <c r="A24" s="77"/>
    </row>
    <row r="25" spans="1:10" ht="15" customHeight="1" x14ac:dyDescent="0.25">
      <c r="A25" s="79" t="s">
        <v>154</v>
      </c>
    </row>
    <row r="26" spans="1:10" x14ac:dyDescent="0.25">
      <c r="A26" s="90" t="s">
        <v>113</v>
      </c>
      <c r="B26" s="329" t="s">
        <v>115</v>
      </c>
      <c r="C26" s="329"/>
      <c r="D26" s="329"/>
      <c r="E26" s="329"/>
      <c r="F26" s="329"/>
      <c r="G26" s="329"/>
      <c r="H26" s="329"/>
      <c r="I26" s="329"/>
    </row>
    <row r="27" spans="1:10" ht="15" customHeight="1" x14ac:dyDescent="0.25">
      <c r="A27" s="90"/>
      <c r="B27" s="329"/>
      <c r="C27" s="329"/>
      <c r="D27" s="329"/>
      <c r="E27" s="329"/>
      <c r="F27" s="329"/>
      <c r="G27" s="329"/>
      <c r="H27" s="329"/>
      <c r="I27" s="329"/>
    </row>
    <row r="28" spans="1:10" x14ac:dyDescent="0.25">
      <c r="A28" s="90" t="s">
        <v>114</v>
      </c>
      <c r="B28" s="329" t="s">
        <v>276</v>
      </c>
      <c r="C28" s="329"/>
      <c r="D28" s="329"/>
      <c r="E28" s="329"/>
      <c r="F28" s="329"/>
      <c r="G28" s="329"/>
      <c r="H28" s="329"/>
      <c r="I28" s="329"/>
    </row>
    <row r="29" spans="1:10" x14ac:dyDescent="0.25">
      <c r="A29" s="41"/>
      <c r="B29" s="330"/>
      <c r="C29" s="330"/>
      <c r="D29" s="330"/>
      <c r="E29" s="330"/>
      <c r="F29" s="330"/>
      <c r="G29" s="330"/>
      <c r="H29" s="330"/>
      <c r="I29" s="330"/>
      <c r="J29" s="24"/>
    </row>
    <row r="30" spans="1:10" x14ac:dyDescent="0.25">
      <c r="A30" s="41"/>
      <c r="B30" s="107"/>
      <c r="C30" s="107"/>
      <c r="D30" s="107"/>
      <c r="E30" s="107"/>
      <c r="F30" s="107"/>
      <c r="G30" s="107"/>
      <c r="H30" s="107"/>
      <c r="I30" s="107"/>
    </row>
    <row r="31" spans="1:10" ht="15" customHeight="1" x14ac:dyDescent="0.25">
      <c r="A31" s="80" t="s">
        <v>208</v>
      </c>
      <c r="B31" s="77"/>
    </row>
    <row r="32" spans="1:10" x14ac:dyDescent="0.25">
      <c r="A32" s="41" t="s">
        <v>271</v>
      </c>
      <c r="B32" s="329" t="s">
        <v>304</v>
      </c>
      <c r="C32" s="329"/>
      <c r="D32" s="329"/>
      <c r="E32" s="329"/>
      <c r="F32" s="329"/>
      <c r="G32" s="329"/>
      <c r="H32" s="329"/>
      <c r="I32" s="329"/>
    </row>
    <row r="33" spans="1:9" ht="15" customHeight="1" x14ac:dyDescent="0.25">
      <c r="A33" s="41"/>
      <c r="B33" s="329"/>
      <c r="C33" s="329"/>
      <c r="D33" s="329"/>
      <c r="E33" s="329"/>
      <c r="F33" s="329"/>
      <c r="G33" s="329"/>
      <c r="H33" s="329"/>
      <c r="I33" s="329"/>
    </row>
    <row r="34" spans="1:9" ht="15" customHeight="1" x14ac:dyDescent="0.25">
      <c r="A34" s="41" t="s">
        <v>278</v>
      </c>
      <c r="B34" s="329" t="s">
        <v>305</v>
      </c>
      <c r="C34" s="329"/>
      <c r="D34" s="329"/>
      <c r="E34" s="329"/>
      <c r="F34" s="329"/>
      <c r="G34" s="329"/>
      <c r="H34" s="329"/>
      <c r="I34" s="329"/>
    </row>
    <row r="35" spans="1:9" ht="15" customHeight="1" x14ac:dyDescent="0.25">
      <c r="A35" s="41" t="s">
        <v>268</v>
      </c>
      <c r="B35" s="329" t="s">
        <v>290</v>
      </c>
      <c r="C35" s="329"/>
      <c r="D35" s="329"/>
      <c r="E35" s="329"/>
      <c r="F35" s="329"/>
      <c r="G35" s="329"/>
      <c r="H35" s="329"/>
      <c r="I35" s="329"/>
    </row>
    <row r="36" spans="1:9" ht="15" customHeight="1" x14ac:dyDescent="0.25">
      <c r="A36" s="41" t="s">
        <v>269</v>
      </c>
      <c r="B36" s="329" t="s">
        <v>291</v>
      </c>
      <c r="C36" s="329"/>
      <c r="D36" s="329"/>
      <c r="E36" s="329"/>
      <c r="F36" s="329"/>
      <c r="G36" s="329"/>
      <c r="H36" s="329"/>
      <c r="I36" s="329"/>
    </row>
    <row r="37" spans="1:9" ht="15" customHeight="1" x14ac:dyDescent="0.25">
      <c r="A37" s="41" t="s">
        <v>274</v>
      </c>
      <c r="B37" s="329" t="s">
        <v>292</v>
      </c>
      <c r="C37" s="329"/>
      <c r="D37" s="329"/>
      <c r="E37" s="329"/>
      <c r="F37" s="329"/>
      <c r="G37" s="329"/>
      <c r="H37" s="329"/>
      <c r="I37" s="329"/>
    </row>
    <row r="38" spans="1:9" x14ac:dyDescent="0.25">
      <c r="A38" s="41" t="s">
        <v>279</v>
      </c>
      <c r="B38" s="3" t="s">
        <v>306</v>
      </c>
    </row>
    <row r="39" spans="1:9" ht="15" customHeight="1" x14ac:dyDescent="0.25">
      <c r="A39" s="41"/>
    </row>
    <row r="40" spans="1:9" x14ac:dyDescent="0.25">
      <c r="A40" s="41" t="s">
        <v>288</v>
      </c>
      <c r="B40" s="329" t="s">
        <v>289</v>
      </c>
      <c r="C40" s="329"/>
      <c r="D40" s="329"/>
      <c r="E40" s="329"/>
      <c r="F40" s="329"/>
      <c r="G40" s="329"/>
      <c r="H40" s="329"/>
      <c r="I40" s="329"/>
    </row>
    <row r="41" spans="1:9" ht="15" customHeight="1" x14ac:dyDescent="0.25">
      <c r="A41" s="41"/>
      <c r="B41" s="329"/>
      <c r="C41" s="329"/>
      <c r="D41" s="329"/>
      <c r="E41" s="329"/>
      <c r="F41" s="329"/>
      <c r="G41" s="329"/>
      <c r="H41" s="329"/>
      <c r="I41" s="329"/>
    </row>
    <row r="42" spans="1:9" ht="15" customHeight="1" x14ac:dyDescent="0.25">
      <c r="A42" s="41" t="s">
        <v>209</v>
      </c>
      <c r="B42" s="329" t="s">
        <v>293</v>
      </c>
      <c r="C42" s="329"/>
      <c r="D42" s="329"/>
      <c r="E42" s="329"/>
      <c r="F42" s="329"/>
      <c r="G42" s="329"/>
      <c r="H42" s="329"/>
      <c r="I42" s="329"/>
    </row>
    <row r="43" spans="1:9" x14ac:dyDescent="0.25">
      <c r="A43" s="41" t="s">
        <v>275</v>
      </c>
      <c r="B43" s="329" t="s">
        <v>294</v>
      </c>
      <c r="C43" s="329"/>
      <c r="D43" s="329"/>
      <c r="E43" s="329"/>
      <c r="F43" s="329"/>
      <c r="G43" s="329"/>
      <c r="H43" s="329"/>
      <c r="I43" s="329"/>
    </row>
    <row r="44" spans="1:9" x14ac:dyDescent="0.25">
      <c r="A44" s="41"/>
      <c r="B44" s="329"/>
      <c r="C44" s="329"/>
      <c r="D44" s="329"/>
      <c r="E44" s="329"/>
      <c r="F44" s="329"/>
      <c r="G44" s="329"/>
      <c r="H44" s="329"/>
      <c r="I44" s="329"/>
    </row>
    <row r="45" spans="1:9" ht="15" customHeight="1" x14ac:dyDescent="0.25">
      <c r="A45" s="41"/>
      <c r="B45" s="329"/>
      <c r="C45" s="329"/>
      <c r="D45" s="329"/>
      <c r="E45" s="329"/>
      <c r="F45" s="329"/>
      <c r="G45" s="329"/>
      <c r="H45" s="329"/>
      <c r="I45" s="329"/>
    </row>
    <row r="46" spans="1:9" ht="15" customHeight="1" x14ac:dyDescent="0.25">
      <c r="A46" s="80" t="s">
        <v>273</v>
      </c>
      <c r="B46" s="329" t="s">
        <v>267</v>
      </c>
      <c r="C46" s="329"/>
      <c r="D46" s="329"/>
      <c r="E46" s="329"/>
      <c r="F46" s="329"/>
      <c r="G46" s="329"/>
      <c r="H46" s="329"/>
      <c r="I46" s="329"/>
    </row>
    <row r="47" spans="1:9" x14ac:dyDescent="0.25">
      <c r="B47" s="81"/>
      <c r="C47" s="81"/>
      <c r="D47" s="81"/>
      <c r="E47" s="81"/>
      <c r="F47" s="81"/>
      <c r="G47" s="81"/>
      <c r="H47" s="81"/>
      <c r="I47" s="81"/>
    </row>
  </sheetData>
  <mergeCells count="19">
    <mergeCell ref="B26:I27"/>
    <mergeCell ref="B46:I46"/>
    <mergeCell ref="B42:I42"/>
    <mergeCell ref="B37:I37"/>
    <mergeCell ref="B45:I45"/>
    <mergeCell ref="B43:I44"/>
    <mergeCell ref="B40:I41"/>
    <mergeCell ref="B35:I35"/>
    <mergeCell ref="B36:I36"/>
    <mergeCell ref="B34:I34"/>
    <mergeCell ref="B32:I33"/>
    <mergeCell ref="B28:I29"/>
    <mergeCell ref="A8:K8"/>
    <mergeCell ref="A21:I22"/>
    <mergeCell ref="A12:I13"/>
    <mergeCell ref="A14:I15"/>
    <mergeCell ref="A16:I17"/>
    <mergeCell ref="A18:I19"/>
    <mergeCell ref="A20:I20"/>
  </mergeCells>
  <hyperlinks>
    <hyperlink ref="B46" r:id="rId1" display="http://www.aihw.gov.au/publication-detail/?id=60129554605"/>
    <hyperlink ref="A26" location="'On-road severe injuries'!Table_2a._Count_of_Cases__by_Gender_and_Road_User__On_Road_Transport_Related_Injuries" display="Table 2a"/>
    <hyperlink ref="A28" location="'On-road severe injuries'!Table_6._Median_and_90th_Percentile_Hospital_Length_of_Stay__days__for_On_Road_Transport_related" display="Table 6"/>
    <hyperlink ref="G9" location="Index!TABLE_INDEX" display="Back to Table index"/>
    <hyperlink ref="I9" location="'Registry Summary Jan - Jun2021'!A1" display="Back to Summary"/>
  </hyperlinks>
  <pageMargins left="0.7" right="0.7" top="0.75" bottom="0.75" header="0.3" footer="0.3"/>
  <pageSetup paperSize="9" scale="50" orientation="landscape" r:id="rId2"/>
  <headerFooter>
    <oddHeader xml:space="preserve">&amp;CAustralia New Zealand Trauma Registry  Bi-annual tables: 1 January 2021 - 30 Jun 2021
(preliminary) </oddHead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93"/>
  <sheetViews>
    <sheetView showGridLines="0" zoomScale="90" zoomScaleNormal="90" zoomScalePageLayoutView="70" workbookViewId="0">
      <selection activeCell="A36" sqref="A36"/>
    </sheetView>
  </sheetViews>
  <sheetFormatPr defaultRowHeight="15" x14ac:dyDescent="0.25"/>
  <cols>
    <col min="1" max="1" width="17.5703125" style="3" customWidth="1"/>
    <col min="2" max="10" width="9.140625" style="3"/>
    <col min="11" max="11" width="11" style="3" customWidth="1"/>
    <col min="12" max="14" width="9.140625" style="3"/>
    <col min="15" max="15" width="9.140625" style="3" customWidth="1"/>
    <col min="16" max="16384" width="9.140625" style="13"/>
  </cols>
  <sheetData>
    <row r="1" spans="1:16" s="3" customFormat="1" x14ac:dyDescent="0.25"/>
    <row r="2" spans="1:16" s="3" customFormat="1" x14ac:dyDescent="0.25"/>
    <row r="3" spans="1:16" s="3" customFormat="1" x14ac:dyDescent="0.25"/>
    <row r="4" spans="1:16" s="3" customFormat="1" ht="24.75" customHeight="1" x14ac:dyDescent="0.25"/>
    <row r="5" spans="1:16" s="8" customFormat="1" ht="21" x14ac:dyDescent="0.3">
      <c r="A5" s="5" t="s">
        <v>385</v>
      </c>
      <c r="B5" s="6"/>
      <c r="C5" s="6"/>
      <c r="D5" s="6"/>
      <c r="E5" s="6"/>
      <c r="F5" s="6"/>
      <c r="G5" s="6"/>
      <c r="H5" s="6"/>
      <c r="I5" s="6"/>
      <c r="J5" s="6"/>
      <c r="K5" s="7"/>
      <c r="L5" s="6"/>
      <c r="M5" s="6"/>
      <c r="N5" s="6"/>
    </row>
    <row r="6" spans="1:16" s="3" customFormat="1" ht="7.5" customHeight="1" x14ac:dyDescent="0.25"/>
    <row r="7" spans="1:16" s="3" customFormat="1" ht="26.25" customHeight="1" x14ac:dyDescent="0.25">
      <c r="A7" s="331" t="s">
        <v>311</v>
      </c>
      <c r="B7" s="331"/>
      <c r="C7" s="331"/>
      <c r="D7" s="331"/>
      <c r="E7" s="331"/>
      <c r="F7" s="331"/>
      <c r="G7" s="331"/>
      <c r="H7" s="331"/>
      <c r="I7" s="331"/>
      <c r="J7" s="331"/>
      <c r="K7" s="331"/>
      <c r="L7" s="331"/>
      <c r="M7" s="331"/>
      <c r="N7" s="331"/>
      <c r="O7" s="331"/>
      <c r="P7" s="331"/>
    </row>
    <row r="8" spans="1:16" s="3" customFormat="1" ht="15.75" customHeight="1" x14ac:dyDescent="0.25">
      <c r="A8" s="74"/>
      <c r="B8" s="74"/>
      <c r="C8" s="74"/>
      <c r="D8" s="74"/>
      <c r="E8" s="74"/>
      <c r="F8" s="74"/>
      <c r="G8" s="74"/>
      <c r="H8" s="74"/>
      <c r="I8" s="74"/>
      <c r="J8" s="1" t="s">
        <v>297</v>
      </c>
      <c r="K8" s="1" t="s">
        <v>208</v>
      </c>
      <c r="L8" s="75"/>
      <c r="M8" s="75"/>
      <c r="N8" s="1" t="s">
        <v>298</v>
      </c>
    </row>
    <row r="9" spans="1:16" s="40" customFormat="1" ht="22.15" customHeight="1" x14ac:dyDescent="0.25">
      <c r="A9" s="53" t="s">
        <v>206</v>
      </c>
      <c r="B9" s="38"/>
      <c r="C9" s="38"/>
      <c r="D9" s="38"/>
      <c r="E9" s="38"/>
      <c r="F9" s="38"/>
      <c r="G9" s="38"/>
      <c r="H9" s="38"/>
      <c r="I9" s="38"/>
      <c r="J9" s="38"/>
      <c r="K9" s="38"/>
      <c r="L9" s="38"/>
      <c r="M9" s="38"/>
      <c r="N9" s="38"/>
      <c r="O9" s="38"/>
    </row>
    <row r="10" spans="1:16" ht="18.75" x14ac:dyDescent="0.3">
      <c r="A10" s="91" t="s">
        <v>234</v>
      </c>
    </row>
    <row r="11" spans="1:16" s="25" customFormat="1" x14ac:dyDescent="0.25">
      <c r="A11" s="98" t="s">
        <v>155</v>
      </c>
      <c r="B11" s="3" t="s">
        <v>396</v>
      </c>
      <c r="C11" s="24"/>
      <c r="D11" s="24"/>
      <c r="E11" s="24"/>
      <c r="F11" s="24"/>
      <c r="G11" s="24"/>
      <c r="H11" s="24"/>
      <c r="I11" s="24"/>
      <c r="J11" s="24"/>
      <c r="K11" s="24"/>
      <c r="L11" s="24"/>
      <c r="M11" s="24"/>
      <c r="N11" s="24"/>
      <c r="O11" s="24"/>
    </row>
    <row r="12" spans="1:16" s="25" customFormat="1" x14ac:dyDescent="0.25">
      <c r="A12" s="98" t="s">
        <v>156</v>
      </c>
      <c r="B12" s="3" t="s">
        <v>204</v>
      </c>
      <c r="C12" s="24"/>
      <c r="D12" s="24"/>
      <c r="E12" s="24"/>
      <c r="F12" s="24"/>
      <c r="G12" s="24"/>
      <c r="H12" s="24"/>
      <c r="I12" s="24"/>
      <c r="J12" s="24"/>
      <c r="K12" s="24"/>
      <c r="L12" s="24"/>
      <c r="M12" s="24"/>
      <c r="N12" s="24"/>
      <c r="O12" s="24"/>
    </row>
    <row r="13" spans="1:16" s="25" customFormat="1" x14ac:dyDescent="0.25">
      <c r="A13" s="98" t="s">
        <v>157</v>
      </c>
      <c r="B13" s="3" t="s">
        <v>205</v>
      </c>
      <c r="C13" s="24"/>
      <c r="D13" s="24"/>
      <c r="E13" s="24"/>
      <c r="F13" s="24"/>
      <c r="G13" s="24"/>
      <c r="H13" s="24"/>
      <c r="I13" s="24"/>
      <c r="J13" s="24"/>
      <c r="K13" s="24"/>
      <c r="L13" s="24"/>
      <c r="M13" s="24"/>
      <c r="N13" s="24"/>
      <c r="O13" s="24"/>
    </row>
    <row r="14" spans="1:16" s="25" customFormat="1" x14ac:dyDescent="0.25">
      <c r="A14" s="98" t="s">
        <v>113</v>
      </c>
      <c r="B14" s="3" t="s">
        <v>245</v>
      </c>
      <c r="C14" s="24"/>
      <c r="D14" s="24"/>
      <c r="E14" s="24"/>
      <c r="F14" s="24"/>
      <c r="G14" s="24"/>
      <c r="H14" s="24"/>
      <c r="I14" s="24"/>
      <c r="J14" s="24"/>
      <c r="K14" s="24"/>
      <c r="L14" s="24"/>
      <c r="M14" s="24"/>
      <c r="N14" s="24"/>
      <c r="O14" s="24"/>
    </row>
    <row r="15" spans="1:16" s="25" customFormat="1" x14ac:dyDescent="0.25">
      <c r="A15" s="98" t="s">
        <v>158</v>
      </c>
      <c r="B15" s="3" t="s">
        <v>422</v>
      </c>
      <c r="C15" s="24"/>
      <c r="D15" s="24"/>
      <c r="E15" s="24"/>
      <c r="F15" s="24"/>
      <c r="G15" s="24"/>
      <c r="H15" s="24"/>
      <c r="I15" s="24"/>
      <c r="J15" s="24"/>
      <c r="K15" s="24"/>
      <c r="L15" s="24"/>
      <c r="M15" s="24"/>
      <c r="N15" s="24"/>
      <c r="O15" s="24"/>
    </row>
    <row r="16" spans="1:16" s="25" customFormat="1" x14ac:dyDescent="0.25">
      <c r="A16" s="98" t="s">
        <v>159</v>
      </c>
      <c r="B16" s="3" t="s">
        <v>421</v>
      </c>
      <c r="C16" s="24"/>
      <c r="D16" s="24"/>
      <c r="E16" s="24"/>
      <c r="F16" s="24"/>
      <c r="G16" s="24"/>
      <c r="H16" s="24"/>
      <c r="I16" s="24"/>
      <c r="J16" s="24"/>
      <c r="K16" s="24"/>
      <c r="L16" s="24"/>
      <c r="M16" s="24"/>
      <c r="N16" s="24"/>
      <c r="O16" s="24"/>
    </row>
    <row r="17" spans="1:15" s="25" customFormat="1" x14ac:dyDescent="0.25">
      <c r="A17" s="98" t="s">
        <v>160</v>
      </c>
      <c r="B17" s="3" t="s">
        <v>423</v>
      </c>
      <c r="C17" s="24"/>
      <c r="D17" s="24"/>
      <c r="E17" s="24"/>
      <c r="F17" s="24"/>
      <c r="G17" s="24"/>
      <c r="H17" s="24"/>
      <c r="I17" s="24"/>
      <c r="J17" s="24"/>
      <c r="K17" s="24"/>
      <c r="L17" s="24"/>
      <c r="M17" s="24"/>
      <c r="N17" s="24"/>
      <c r="O17" s="24"/>
    </row>
    <row r="18" spans="1:15" s="25" customFormat="1" x14ac:dyDescent="0.25">
      <c r="A18" s="99" t="s">
        <v>161</v>
      </c>
      <c r="B18" s="3" t="s">
        <v>246</v>
      </c>
      <c r="C18" s="24"/>
      <c r="D18" s="24"/>
      <c r="E18" s="24"/>
      <c r="F18" s="24"/>
      <c r="G18" s="24"/>
      <c r="H18" s="24"/>
      <c r="I18" s="24"/>
      <c r="J18" s="24"/>
      <c r="K18" s="24"/>
      <c r="L18" s="24"/>
      <c r="M18" s="24"/>
      <c r="N18" s="24"/>
      <c r="O18" s="24"/>
    </row>
    <row r="19" spans="1:15" s="25" customFormat="1" x14ac:dyDescent="0.25">
      <c r="A19" s="98" t="s">
        <v>162</v>
      </c>
      <c r="B19" s="3" t="s">
        <v>422</v>
      </c>
      <c r="C19" s="24"/>
      <c r="D19" s="24"/>
      <c r="E19" s="24"/>
      <c r="F19" s="24"/>
      <c r="G19" s="24"/>
      <c r="H19" s="24"/>
      <c r="I19" s="24"/>
      <c r="J19" s="24"/>
      <c r="K19" s="24"/>
      <c r="L19" s="24"/>
      <c r="M19" s="24"/>
      <c r="N19" s="24"/>
      <c r="O19" s="24"/>
    </row>
    <row r="20" spans="1:15" s="25" customFormat="1" x14ac:dyDescent="0.25">
      <c r="A20" s="98" t="s">
        <v>163</v>
      </c>
      <c r="B20" s="3" t="s">
        <v>421</v>
      </c>
      <c r="C20" s="24"/>
      <c r="D20" s="24"/>
      <c r="E20" s="24"/>
      <c r="F20" s="24"/>
      <c r="G20" s="24"/>
      <c r="H20" s="24"/>
      <c r="I20" s="24"/>
      <c r="J20" s="24"/>
      <c r="K20" s="24"/>
      <c r="L20" s="24"/>
      <c r="M20" s="24"/>
      <c r="N20" s="24"/>
      <c r="O20" s="24"/>
    </row>
    <row r="21" spans="1:15" s="25" customFormat="1" x14ac:dyDescent="0.25">
      <c r="A21" s="98" t="s">
        <v>164</v>
      </c>
      <c r="B21" s="3" t="s">
        <v>420</v>
      </c>
      <c r="C21" s="24"/>
      <c r="D21" s="24"/>
      <c r="E21" s="24"/>
      <c r="F21" s="24"/>
      <c r="G21" s="24"/>
      <c r="H21" s="24"/>
      <c r="I21" s="24"/>
      <c r="J21" s="24"/>
      <c r="K21" s="24"/>
      <c r="L21" s="24"/>
      <c r="M21" s="24"/>
      <c r="N21" s="24"/>
      <c r="O21" s="24"/>
    </row>
    <row r="22" spans="1:15" s="25" customFormat="1" x14ac:dyDescent="0.25">
      <c r="A22" s="99" t="s">
        <v>165</v>
      </c>
      <c r="B22" s="3" t="s">
        <v>404</v>
      </c>
      <c r="C22" s="61"/>
      <c r="D22" s="61"/>
      <c r="E22" s="61"/>
      <c r="F22" s="61"/>
      <c r="G22" s="61"/>
      <c r="H22" s="61"/>
      <c r="I22" s="61"/>
      <c r="J22" s="61"/>
      <c r="K22" s="24"/>
      <c r="L22" s="24"/>
      <c r="M22" s="24"/>
      <c r="N22" s="24"/>
      <c r="O22" s="24"/>
    </row>
    <row r="23" spans="1:15" s="25" customFormat="1" x14ac:dyDescent="0.25">
      <c r="A23" s="98" t="s">
        <v>166</v>
      </c>
      <c r="B23" s="3" t="s">
        <v>419</v>
      </c>
      <c r="C23" s="24"/>
      <c r="D23" s="24"/>
      <c r="E23" s="24"/>
      <c r="F23" s="24"/>
      <c r="G23" s="24"/>
      <c r="H23" s="24"/>
      <c r="I23" s="24"/>
      <c r="J23" s="24"/>
      <c r="K23" s="24"/>
      <c r="L23" s="24"/>
      <c r="M23" s="24"/>
      <c r="N23" s="24"/>
      <c r="O23" s="24"/>
    </row>
    <row r="24" spans="1:15" s="25" customFormat="1" x14ac:dyDescent="0.25">
      <c r="A24" s="98" t="s">
        <v>167</v>
      </c>
      <c r="B24" s="3" t="s">
        <v>418</v>
      </c>
      <c r="C24" s="24"/>
      <c r="D24" s="24"/>
      <c r="E24" s="24"/>
      <c r="F24" s="24"/>
      <c r="G24" s="24"/>
      <c r="H24" s="24"/>
      <c r="I24" s="24"/>
      <c r="J24" s="24"/>
      <c r="K24" s="24"/>
      <c r="L24" s="24"/>
      <c r="M24" s="24"/>
      <c r="N24" s="24"/>
      <c r="O24" s="24"/>
    </row>
    <row r="25" spans="1:15" s="25" customFormat="1" x14ac:dyDescent="0.25">
      <c r="A25" s="98" t="s">
        <v>168</v>
      </c>
      <c r="B25" s="3" t="s">
        <v>169</v>
      </c>
      <c r="C25" s="24"/>
      <c r="D25" s="24"/>
      <c r="E25" s="24"/>
      <c r="F25" s="24"/>
      <c r="G25" s="24"/>
      <c r="H25" s="24"/>
      <c r="I25" s="24"/>
      <c r="J25" s="24"/>
      <c r="K25" s="24"/>
      <c r="L25" s="24"/>
      <c r="M25" s="24"/>
      <c r="N25" s="24"/>
      <c r="O25" s="24"/>
    </row>
    <row r="26" spans="1:15" s="25" customFormat="1" x14ac:dyDescent="0.25">
      <c r="A26" s="98" t="s">
        <v>170</v>
      </c>
      <c r="B26" s="3" t="s">
        <v>219</v>
      </c>
      <c r="C26" s="24"/>
      <c r="D26" s="24"/>
      <c r="E26" s="24"/>
      <c r="F26" s="24"/>
      <c r="G26" s="24"/>
      <c r="H26" s="24"/>
      <c r="I26" s="61"/>
      <c r="J26" s="24"/>
      <c r="K26" s="24"/>
      <c r="L26" s="24"/>
      <c r="M26" s="24"/>
      <c r="N26" s="24"/>
      <c r="O26" s="24"/>
    </row>
    <row r="27" spans="1:15" x14ac:dyDescent="0.25">
      <c r="A27" s="98" t="s">
        <v>171</v>
      </c>
      <c r="B27" s="3" t="s">
        <v>405</v>
      </c>
      <c r="C27" s="24"/>
      <c r="D27" s="24"/>
      <c r="E27" s="24"/>
      <c r="F27" s="24"/>
      <c r="G27" s="24"/>
      <c r="H27" s="24"/>
      <c r="I27" s="24"/>
      <c r="J27" s="24"/>
      <c r="K27" s="24"/>
      <c r="L27" s="24"/>
      <c r="M27" s="24"/>
      <c r="N27" s="24"/>
      <c r="O27" s="24"/>
    </row>
    <row r="28" spans="1:15" x14ac:dyDescent="0.25">
      <c r="A28" s="92" t="s">
        <v>114</v>
      </c>
      <c r="B28" s="3" t="s">
        <v>210</v>
      </c>
      <c r="C28" s="24"/>
      <c r="D28" s="24"/>
      <c r="I28" s="27"/>
    </row>
    <row r="29" spans="1:15" x14ac:dyDescent="0.25">
      <c r="A29" s="92" t="s">
        <v>172</v>
      </c>
      <c r="B29" s="3" t="s">
        <v>285</v>
      </c>
      <c r="C29" s="14"/>
      <c r="D29" s="14"/>
      <c r="E29" s="24"/>
      <c r="F29" s="24"/>
      <c r="G29" s="24"/>
      <c r="H29" s="24"/>
      <c r="I29" s="61"/>
      <c r="J29" s="24"/>
    </row>
    <row r="30" spans="1:15" x14ac:dyDescent="0.25">
      <c r="A30" s="92" t="s">
        <v>173</v>
      </c>
      <c r="B30" s="3" t="s">
        <v>222</v>
      </c>
      <c r="C30" s="14"/>
      <c r="D30" s="14"/>
      <c r="I30" s="27"/>
    </row>
    <row r="31" spans="1:15" x14ac:dyDescent="0.25">
      <c r="A31" s="92" t="s">
        <v>174</v>
      </c>
      <c r="B31" s="3" t="s">
        <v>225</v>
      </c>
      <c r="C31" s="24"/>
      <c r="D31" s="24"/>
      <c r="E31" s="24"/>
      <c r="F31" s="24"/>
      <c r="G31" s="24"/>
      <c r="H31" s="24"/>
      <c r="I31" s="24"/>
      <c r="J31" s="24"/>
      <c r="K31" s="24"/>
      <c r="L31" s="24"/>
      <c r="M31" s="24"/>
      <c r="N31" s="24"/>
      <c r="O31" s="24"/>
    </row>
    <row r="32" spans="1:15" x14ac:dyDescent="0.25">
      <c r="A32" s="92" t="s">
        <v>175</v>
      </c>
      <c r="B32" s="3" t="s">
        <v>226</v>
      </c>
      <c r="C32" s="24"/>
      <c r="D32" s="24"/>
      <c r="E32" s="24"/>
      <c r="F32" s="24"/>
      <c r="G32" s="24"/>
      <c r="H32" s="24"/>
      <c r="I32" s="24"/>
      <c r="J32" s="24"/>
      <c r="K32" s="24"/>
      <c r="L32" s="24"/>
      <c r="M32" s="24"/>
      <c r="N32" s="24"/>
      <c r="O32" s="24"/>
    </row>
    <row r="33" spans="1:25" x14ac:dyDescent="0.25">
      <c r="A33" s="98" t="s">
        <v>176</v>
      </c>
      <c r="B33" s="3" t="s">
        <v>247</v>
      </c>
      <c r="C33" s="24"/>
      <c r="D33" s="24"/>
      <c r="E33" s="24"/>
      <c r="F33" s="24"/>
      <c r="G33" s="24"/>
      <c r="H33" s="24"/>
      <c r="I33" s="24"/>
      <c r="J33" s="24"/>
      <c r="K33" s="24"/>
      <c r="L33" s="24"/>
      <c r="M33" s="24"/>
      <c r="N33" s="24"/>
      <c r="O33" s="24"/>
      <c r="P33" s="25"/>
    </row>
    <row r="34" spans="1:25" x14ac:dyDescent="0.25">
      <c r="A34" s="98" t="s">
        <v>177</v>
      </c>
      <c r="B34" s="3" t="s">
        <v>248</v>
      </c>
      <c r="C34" s="24"/>
      <c r="D34" s="24"/>
      <c r="E34" s="24"/>
      <c r="F34" s="24"/>
      <c r="G34" s="24"/>
      <c r="H34" s="24"/>
      <c r="I34" s="24"/>
      <c r="J34" s="24"/>
      <c r="K34" s="24"/>
      <c r="L34" s="24"/>
      <c r="M34" s="24"/>
      <c r="N34" s="24"/>
      <c r="O34" s="24"/>
      <c r="P34" s="25"/>
    </row>
    <row r="35" spans="1:25" s="3" customFormat="1" ht="7.5" customHeight="1" x14ac:dyDescent="0.25">
      <c r="A35"/>
    </row>
    <row r="36" spans="1:25" ht="18.75" x14ac:dyDescent="0.3">
      <c r="A36" s="91" t="s">
        <v>270</v>
      </c>
    </row>
    <row r="37" spans="1:25" x14ac:dyDescent="0.25">
      <c r="A37" s="1" t="s">
        <v>136</v>
      </c>
      <c r="B37" s="3" t="s">
        <v>398</v>
      </c>
      <c r="G37" s="24"/>
      <c r="H37" s="24"/>
      <c r="I37" s="24"/>
    </row>
    <row r="38" spans="1:25" x14ac:dyDescent="0.25">
      <c r="A38" s="1" t="s">
        <v>137</v>
      </c>
      <c r="B38" s="3" t="s">
        <v>244</v>
      </c>
      <c r="G38" s="24"/>
      <c r="H38" s="24"/>
      <c r="I38" s="24"/>
      <c r="P38" s="25"/>
    </row>
    <row r="39" spans="1:25" x14ac:dyDescent="0.25">
      <c r="A39" s="1" t="s">
        <v>138</v>
      </c>
      <c r="B39" s="3" t="s">
        <v>281</v>
      </c>
      <c r="I39" s="27"/>
    </row>
    <row r="40" spans="1:25" x14ac:dyDescent="0.25">
      <c r="A40" s="1" t="s">
        <v>139</v>
      </c>
      <c r="B40" s="3" t="s">
        <v>397</v>
      </c>
      <c r="I40" s="27"/>
    </row>
    <row r="41" spans="1:25" x14ac:dyDescent="0.25">
      <c r="A41" s="1" t="s">
        <v>140</v>
      </c>
      <c r="B41" s="3" t="s">
        <v>416</v>
      </c>
      <c r="C41" s="56"/>
      <c r="D41" s="56"/>
      <c r="E41" s="56"/>
      <c r="F41" s="56"/>
      <c r="G41" s="56"/>
      <c r="H41" s="56"/>
      <c r="I41" s="56"/>
      <c r="J41" s="56"/>
    </row>
    <row r="42" spans="1:25" x14ac:dyDescent="0.25">
      <c r="A42" s="1" t="s">
        <v>141</v>
      </c>
      <c r="B42" s="3" t="s">
        <v>417</v>
      </c>
      <c r="I42" s="27"/>
    </row>
    <row r="43" spans="1:25" s="25" customFormat="1" x14ac:dyDescent="0.25">
      <c r="A43" s="1" t="s">
        <v>142</v>
      </c>
      <c r="B43" s="3" t="s">
        <v>236</v>
      </c>
      <c r="C43" s="24"/>
      <c r="D43" s="24"/>
      <c r="E43" s="24"/>
      <c r="F43" s="24"/>
      <c r="G43" s="24"/>
      <c r="H43" s="24"/>
      <c r="I43" s="24"/>
      <c r="J43" s="24"/>
      <c r="K43" s="24"/>
      <c r="L43" s="24"/>
      <c r="M43" s="24"/>
      <c r="N43" s="24"/>
      <c r="O43" s="24"/>
    </row>
    <row r="44" spans="1:25" s="25" customFormat="1" x14ac:dyDescent="0.25">
      <c r="A44" s="1" t="s">
        <v>143</v>
      </c>
      <c r="B44" s="3" t="s">
        <v>237</v>
      </c>
      <c r="C44" s="3"/>
      <c r="D44" s="24"/>
      <c r="E44" s="24"/>
      <c r="F44" s="24"/>
      <c r="G44" s="24"/>
      <c r="H44" s="24"/>
      <c r="I44" s="24"/>
      <c r="J44" s="24"/>
      <c r="K44" s="24"/>
      <c r="L44" s="24"/>
      <c r="M44" s="24"/>
      <c r="N44" s="24"/>
      <c r="O44" s="24"/>
    </row>
    <row r="45" spans="1:25" s="25" customFormat="1" x14ac:dyDescent="0.25">
      <c r="A45" s="1" t="s">
        <v>144</v>
      </c>
      <c r="B45" s="3" t="s">
        <v>238</v>
      </c>
      <c r="C45" s="3"/>
      <c r="D45" s="24"/>
      <c r="E45" s="24"/>
      <c r="F45" s="24"/>
      <c r="G45" s="24"/>
      <c r="H45" s="24"/>
      <c r="I45" s="24"/>
      <c r="J45" s="24"/>
      <c r="K45" s="24"/>
      <c r="L45" s="24"/>
      <c r="M45" s="24"/>
      <c r="N45" s="24"/>
      <c r="O45" s="24"/>
      <c r="Y45" s="76"/>
    </row>
    <row r="46" spans="1:25" x14ac:dyDescent="0.25">
      <c r="A46" s="1" t="s">
        <v>145</v>
      </c>
      <c r="B46" s="3" t="s">
        <v>239</v>
      </c>
      <c r="D46" s="24"/>
      <c r="E46" s="24"/>
      <c r="F46" s="24"/>
      <c r="G46" s="24"/>
      <c r="H46" s="24"/>
      <c r="P46" s="51"/>
    </row>
    <row r="47" spans="1:25" x14ac:dyDescent="0.25">
      <c r="A47" s="1" t="s">
        <v>146</v>
      </c>
      <c r="B47" s="3" t="s">
        <v>403</v>
      </c>
      <c r="D47" s="24"/>
      <c r="E47" s="14"/>
      <c r="F47" s="14"/>
      <c r="G47" s="14"/>
      <c r="H47" s="14"/>
    </row>
    <row r="48" spans="1:25" x14ac:dyDescent="0.25">
      <c r="A48" s="92" t="s">
        <v>147</v>
      </c>
      <c r="B48" s="3" t="s">
        <v>240</v>
      </c>
      <c r="C48" s="54"/>
      <c r="D48" s="14"/>
      <c r="E48" s="14"/>
      <c r="F48" s="14"/>
      <c r="G48" s="14"/>
      <c r="H48" s="14"/>
    </row>
    <row r="49" spans="1:16" x14ac:dyDescent="0.25">
      <c r="A49" s="92" t="s">
        <v>148</v>
      </c>
      <c r="B49" s="3" t="s">
        <v>282</v>
      </c>
      <c r="C49" s="54"/>
      <c r="D49" s="14"/>
      <c r="E49" s="54"/>
      <c r="F49" s="54"/>
      <c r="G49" s="54"/>
      <c r="H49" s="54"/>
      <c r="I49" s="54"/>
      <c r="J49" s="14"/>
    </row>
    <row r="50" spans="1:16" x14ac:dyDescent="0.25">
      <c r="A50" s="92" t="s">
        <v>149</v>
      </c>
      <c r="B50" s="3" t="s">
        <v>283</v>
      </c>
      <c r="D50" s="24"/>
      <c r="E50" s="24"/>
      <c r="F50" s="24"/>
      <c r="G50" s="24"/>
      <c r="H50" s="24"/>
      <c r="I50" s="24"/>
      <c r="J50" s="24"/>
      <c r="K50" s="24"/>
      <c r="L50" s="24"/>
      <c r="M50" s="24"/>
      <c r="N50" s="24"/>
      <c r="O50" s="24"/>
    </row>
    <row r="51" spans="1:16" x14ac:dyDescent="0.25">
      <c r="A51" s="92" t="s">
        <v>150</v>
      </c>
      <c r="B51" s="3" t="s">
        <v>241</v>
      </c>
      <c r="D51" s="24"/>
      <c r="E51" s="24"/>
      <c r="F51" s="24"/>
      <c r="G51" s="24"/>
      <c r="H51" s="24"/>
      <c r="I51" s="24"/>
      <c r="J51" s="24"/>
      <c r="K51" s="24"/>
      <c r="L51" s="24"/>
      <c r="M51" s="24"/>
      <c r="N51" s="24"/>
      <c r="O51" s="24"/>
    </row>
    <row r="52" spans="1:16" x14ac:dyDescent="0.25">
      <c r="A52" s="92" t="s">
        <v>151</v>
      </c>
      <c r="B52" s="3" t="s">
        <v>284</v>
      </c>
      <c r="D52" s="24"/>
      <c r="E52" s="24"/>
      <c r="F52" s="24"/>
      <c r="G52" s="24"/>
      <c r="H52" s="24"/>
      <c r="I52" s="24"/>
      <c r="J52" s="24"/>
      <c r="K52" s="24"/>
      <c r="L52" s="24"/>
      <c r="M52" s="24"/>
      <c r="N52" s="24"/>
      <c r="O52" s="24"/>
      <c r="P52" s="25"/>
    </row>
    <row r="53" spans="1:16" x14ac:dyDescent="0.25">
      <c r="A53" s="1" t="s">
        <v>152</v>
      </c>
      <c r="B53" s="3" t="s">
        <v>242</v>
      </c>
      <c r="D53" s="24"/>
      <c r="E53" s="24"/>
      <c r="F53" s="24"/>
      <c r="G53" s="24"/>
      <c r="H53" s="24"/>
      <c r="I53" s="24"/>
      <c r="J53" s="24"/>
      <c r="K53" s="24"/>
      <c r="L53" s="24"/>
      <c r="M53" s="24"/>
      <c r="N53" s="24"/>
      <c r="O53" s="24"/>
      <c r="P53" s="25"/>
    </row>
    <row r="54" spans="1:16" x14ac:dyDescent="0.25">
      <c r="A54" s="1" t="s">
        <v>153</v>
      </c>
      <c r="B54" s="3" t="s">
        <v>243</v>
      </c>
    </row>
    <row r="55" spans="1:16" s="3" customFormat="1" ht="7.5" customHeight="1" x14ac:dyDescent="0.25">
      <c r="A55"/>
    </row>
    <row r="56" spans="1:16" ht="18.75" x14ac:dyDescent="0.3">
      <c r="A56" s="91" t="s">
        <v>255</v>
      </c>
    </row>
    <row r="57" spans="1:16" s="25" customFormat="1" x14ac:dyDescent="0.25">
      <c r="A57" s="1" t="s">
        <v>122</v>
      </c>
      <c r="B57" s="3" t="s">
        <v>259</v>
      </c>
      <c r="C57" s="24"/>
      <c r="D57" s="24"/>
      <c r="E57" s="24"/>
      <c r="F57" s="24"/>
      <c r="G57" s="24"/>
      <c r="H57" s="24"/>
      <c r="I57" s="24"/>
      <c r="J57" s="24"/>
      <c r="K57" s="24"/>
      <c r="L57" s="24"/>
      <c r="M57" s="24"/>
      <c r="N57" s="24"/>
      <c r="O57" s="24"/>
    </row>
    <row r="58" spans="1:16" s="25" customFormat="1" x14ac:dyDescent="0.25">
      <c r="A58" s="1" t="s">
        <v>123</v>
      </c>
      <c r="B58" s="3" t="s">
        <v>260</v>
      </c>
      <c r="C58" s="24"/>
      <c r="D58" s="24"/>
      <c r="E58" s="24"/>
      <c r="F58" s="24"/>
      <c r="G58" s="24"/>
      <c r="H58" s="24"/>
      <c r="I58" s="24"/>
      <c r="J58" s="24"/>
      <c r="K58" s="24"/>
      <c r="L58" s="24"/>
      <c r="M58" s="24"/>
      <c r="N58" s="24"/>
      <c r="O58" s="24"/>
    </row>
    <row r="59" spans="1:16" s="25" customFormat="1" x14ac:dyDescent="0.25">
      <c r="A59" s="92" t="s">
        <v>124</v>
      </c>
      <c r="B59" s="3" t="s">
        <v>261</v>
      </c>
      <c r="C59" s="24"/>
      <c r="D59" s="24"/>
      <c r="E59" s="24"/>
      <c r="F59" s="24"/>
      <c r="G59" s="24"/>
      <c r="H59" s="24"/>
      <c r="I59" s="24"/>
      <c r="J59" s="24"/>
      <c r="K59" s="24"/>
      <c r="L59" s="24"/>
      <c r="M59" s="24"/>
      <c r="N59" s="24"/>
      <c r="O59" s="24"/>
    </row>
    <row r="60" spans="1:16" s="25" customFormat="1" x14ac:dyDescent="0.25">
      <c r="A60" s="92" t="s">
        <v>125</v>
      </c>
      <c r="B60" s="3" t="s">
        <v>189</v>
      </c>
      <c r="C60" s="24"/>
      <c r="D60" s="24"/>
      <c r="E60" s="24"/>
      <c r="F60" s="24"/>
      <c r="G60" s="24"/>
      <c r="H60" s="24"/>
      <c r="I60" s="24"/>
      <c r="J60" s="2"/>
      <c r="K60" s="24"/>
      <c r="L60" s="24"/>
      <c r="M60" s="24"/>
      <c r="N60" s="24"/>
      <c r="O60" s="24"/>
    </row>
    <row r="61" spans="1:16" s="25" customFormat="1" x14ac:dyDescent="0.25">
      <c r="A61" s="92" t="s">
        <v>126</v>
      </c>
      <c r="B61" s="3" t="s">
        <v>262</v>
      </c>
      <c r="C61" s="24"/>
      <c r="D61" s="24"/>
      <c r="E61" s="24"/>
      <c r="F61" s="24"/>
      <c r="G61" s="24"/>
      <c r="H61" s="24"/>
      <c r="I61" s="24"/>
      <c r="J61" s="24"/>
      <c r="K61" s="24"/>
      <c r="L61" s="24"/>
      <c r="M61" s="24"/>
      <c r="N61" s="24"/>
      <c r="O61" s="24"/>
    </row>
    <row r="62" spans="1:16" s="25" customFormat="1" x14ac:dyDescent="0.25">
      <c r="A62" s="92" t="s">
        <v>127</v>
      </c>
      <c r="B62" s="3" t="s">
        <v>190</v>
      </c>
      <c r="C62" s="24"/>
      <c r="D62" s="24"/>
      <c r="E62" s="24"/>
      <c r="F62" s="24"/>
      <c r="G62" s="24"/>
      <c r="H62" s="24"/>
      <c r="I62" s="24"/>
      <c r="J62" s="2"/>
      <c r="K62" s="24"/>
      <c r="L62" s="24"/>
      <c r="M62" s="24"/>
      <c r="N62" s="24"/>
      <c r="O62" s="24"/>
    </row>
    <row r="63" spans="1:16" s="25" customFormat="1" x14ac:dyDescent="0.25">
      <c r="A63" s="1" t="s">
        <v>128</v>
      </c>
      <c r="B63" s="3" t="s">
        <v>402</v>
      </c>
      <c r="C63" s="24"/>
      <c r="D63" s="24"/>
      <c r="E63" s="24"/>
      <c r="F63" s="24"/>
      <c r="G63" s="24"/>
      <c r="H63" s="24"/>
      <c r="I63" s="24"/>
      <c r="J63" s="24"/>
      <c r="K63" s="24"/>
      <c r="L63" s="24"/>
      <c r="M63" s="24"/>
      <c r="N63" s="24"/>
      <c r="O63" s="24"/>
    </row>
    <row r="64" spans="1:16" x14ac:dyDescent="0.25">
      <c r="A64" s="92" t="s">
        <v>129</v>
      </c>
      <c r="B64" s="3" t="s">
        <v>211</v>
      </c>
      <c r="C64" s="24"/>
      <c r="D64" s="24"/>
      <c r="E64" s="14"/>
      <c r="F64" s="14"/>
      <c r="G64" s="14"/>
      <c r="H64" s="14"/>
      <c r="I64" s="14"/>
      <c r="J64" s="14"/>
      <c r="K64" s="14"/>
      <c r="L64" s="14"/>
      <c r="M64" s="14"/>
      <c r="N64" s="14"/>
      <c r="O64" s="14"/>
    </row>
    <row r="65" spans="1:36" x14ac:dyDescent="0.25">
      <c r="A65" s="92" t="s">
        <v>130</v>
      </c>
      <c r="B65" s="3" t="s">
        <v>286</v>
      </c>
      <c r="C65" s="14"/>
      <c r="D65" s="14"/>
      <c r="E65" s="14"/>
      <c r="F65" s="14"/>
      <c r="G65" s="14"/>
      <c r="H65" s="14"/>
      <c r="I65" s="14"/>
      <c r="J65" s="14"/>
      <c r="K65" s="14"/>
      <c r="L65" s="14"/>
      <c r="M65" s="14"/>
      <c r="N65" s="14"/>
      <c r="O65" s="14"/>
    </row>
    <row r="66" spans="1:36" x14ac:dyDescent="0.25">
      <c r="A66" s="92" t="s">
        <v>131</v>
      </c>
      <c r="B66" s="3" t="s">
        <v>287</v>
      </c>
      <c r="C66" s="14"/>
      <c r="D66" s="14"/>
      <c r="E66" s="14"/>
      <c r="F66" s="14"/>
      <c r="G66" s="14"/>
      <c r="H66" s="14"/>
      <c r="I66" s="14"/>
      <c r="J66" s="14"/>
    </row>
    <row r="67" spans="1:36" x14ac:dyDescent="0.25">
      <c r="A67" s="92" t="s">
        <v>132</v>
      </c>
      <c r="B67" s="3" t="s">
        <v>263</v>
      </c>
      <c r="C67" s="24"/>
      <c r="D67" s="24"/>
      <c r="E67" s="24"/>
      <c r="F67" s="24"/>
      <c r="G67" s="24"/>
      <c r="H67" s="24"/>
      <c r="I67" s="24"/>
      <c r="J67" s="24"/>
      <c r="K67" s="24"/>
      <c r="L67" s="24"/>
      <c r="M67" s="24"/>
      <c r="N67" s="24"/>
      <c r="O67" s="24"/>
    </row>
    <row r="68" spans="1:36" x14ac:dyDescent="0.25">
      <c r="A68" s="92" t="s">
        <v>133</v>
      </c>
      <c r="B68" s="3" t="s">
        <v>264</v>
      </c>
      <c r="C68" s="24"/>
      <c r="D68" s="24"/>
      <c r="E68" s="24"/>
      <c r="F68" s="24"/>
      <c r="G68" s="24"/>
      <c r="H68" s="24"/>
      <c r="I68" s="24"/>
      <c r="J68" s="24"/>
      <c r="K68" s="24"/>
      <c r="L68" s="24"/>
      <c r="M68" s="24"/>
      <c r="N68" s="24"/>
      <c r="O68" s="24"/>
      <c r="X68" s="52"/>
      <c r="AC68" s="52"/>
    </row>
    <row r="69" spans="1:36" x14ac:dyDescent="0.25">
      <c r="A69" s="1" t="s">
        <v>134</v>
      </c>
      <c r="B69" s="3" t="s">
        <v>265</v>
      </c>
      <c r="C69" s="24"/>
      <c r="D69" s="24"/>
      <c r="E69" s="24"/>
      <c r="F69" s="24"/>
      <c r="G69" s="24"/>
      <c r="H69" s="24"/>
      <c r="I69" s="24"/>
      <c r="J69" s="24"/>
      <c r="K69" s="24"/>
      <c r="L69" s="24"/>
      <c r="M69" s="24"/>
      <c r="N69" s="24"/>
      <c r="O69" s="24"/>
      <c r="P69" s="25"/>
    </row>
    <row r="70" spans="1:36" x14ac:dyDescent="0.25">
      <c r="A70" s="1" t="s">
        <v>135</v>
      </c>
      <c r="B70" s="3" t="s">
        <v>266</v>
      </c>
      <c r="C70" s="24"/>
      <c r="D70" s="24"/>
      <c r="E70" s="24"/>
      <c r="F70" s="24"/>
      <c r="G70" s="24"/>
      <c r="H70" s="24"/>
      <c r="I70" s="24"/>
      <c r="J70" s="24"/>
      <c r="K70" s="24"/>
      <c r="L70" s="24"/>
      <c r="M70" s="24"/>
      <c r="N70" s="24"/>
      <c r="O70" s="24"/>
      <c r="P70" s="25"/>
      <c r="AB70" s="52"/>
      <c r="AJ70" s="52"/>
    </row>
    <row r="71" spans="1:36" s="3" customFormat="1" ht="7.5" customHeight="1" x14ac:dyDescent="0.25">
      <c r="A71"/>
    </row>
    <row r="72" spans="1:36" ht="18.75" x14ac:dyDescent="0.3">
      <c r="A72" s="91" t="s">
        <v>249</v>
      </c>
    </row>
    <row r="73" spans="1:36" x14ac:dyDescent="0.25">
      <c r="A73" s="92" t="s">
        <v>116</v>
      </c>
      <c r="B73" s="3" t="s">
        <v>415</v>
      </c>
    </row>
    <row r="74" spans="1:36" x14ac:dyDescent="0.25">
      <c r="A74" s="92" t="s">
        <v>117</v>
      </c>
      <c r="B74" s="3" t="s">
        <v>414</v>
      </c>
    </row>
    <row r="75" spans="1:36" x14ac:dyDescent="0.25">
      <c r="A75" s="92" t="s">
        <v>118</v>
      </c>
      <c r="B75" s="3" t="s">
        <v>413</v>
      </c>
    </row>
    <row r="76" spans="1:36" x14ac:dyDescent="0.25">
      <c r="A76" s="92" t="s">
        <v>186</v>
      </c>
      <c r="B76" s="3" t="s">
        <v>187</v>
      </c>
    </row>
    <row r="77" spans="1:36" x14ac:dyDescent="0.25">
      <c r="A77" s="92" t="s">
        <v>119</v>
      </c>
      <c r="B77" s="3" t="s">
        <v>188</v>
      </c>
    </row>
    <row r="78" spans="1:36" x14ac:dyDescent="0.25">
      <c r="A78" s="1" t="s">
        <v>120</v>
      </c>
      <c r="B78" s="3" t="s">
        <v>412</v>
      </c>
    </row>
    <row r="79" spans="1:36" x14ac:dyDescent="0.25">
      <c r="A79" s="1" t="s">
        <v>121</v>
      </c>
      <c r="B79" s="3" t="s">
        <v>411</v>
      </c>
    </row>
    <row r="80" spans="1:36" x14ac:dyDescent="0.25">
      <c r="A80" s="1" t="s">
        <v>377</v>
      </c>
      <c r="B80" s="3" t="s">
        <v>406</v>
      </c>
    </row>
    <row r="81" spans="1:36" x14ac:dyDescent="0.25">
      <c r="A81" s="1" t="s">
        <v>378</v>
      </c>
      <c r="B81" s="3" t="s">
        <v>407</v>
      </c>
      <c r="C81" s="14"/>
      <c r="D81" s="14"/>
    </row>
    <row r="82" spans="1:36" s="25" customFormat="1" x14ac:dyDescent="0.25">
      <c r="A82" s="1" t="s">
        <v>379</v>
      </c>
      <c r="B82" s="3" t="s">
        <v>410</v>
      </c>
      <c r="C82" s="24"/>
      <c r="D82" s="24"/>
      <c r="E82" s="24"/>
      <c r="F82" s="24"/>
      <c r="G82" s="24"/>
      <c r="H82" s="24"/>
      <c r="I82" s="24"/>
      <c r="J82" s="24"/>
      <c r="K82" s="24"/>
      <c r="L82" s="24"/>
      <c r="M82" s="24"/>
      <c r="N82" s="24"/>
      <c r="O82" s="24"/>
    </row>
    <row r="83" spans="1:36" s="25" customFormat="1" x14ac:dyDescent="0.25">
      <c r="A83" s="1" t="s">
        <v>399</v>
      </c>
      <c r="B83" s="3" t="s">
        <v>409</v>
      </c>
      <c r="C83" s="24"/>
      <c r="D83" s="24"/>
      <c r="E83" s="24"/>
      <c r="F83" s="24"/>
      <c r="G83" s="24"/>
      <c r="H83" s="24"/>
      <c r="I83" s="24"/>
      <c r="J83" s="24"/>
      <c r="K83" s="24"/>
      <c r="L83" s="24"/>
      <c r="M83" s="24"/>
      <c r="N83" s="24"/>
      <c r="O83" s="24"/>
    </row>
    <row r="84" spans="1:36" s="25" customFormat="1" x14ac:dyDescent="0.25">
      <c r="A84" s="1" t="s">
        <v>400</v>
      </c>
      <c r="B84" s="24" t="s">
        <v>408</v>
      </c>
      <c r="C84" s="24"/>
      <c r="D84" s="24"/>
      <c r="E84" s="24"/>
      <c r="F84" s="24"/>
      <c r="G84" s="24"/>
      <c r="H84" s="24"/>
      <c r="I84" s="24"/>
      <c r="J84" s="24"/>
      <c r="K84" s="24"/>
      <c r="L84" s="24"/>
      <c r="M84" s="24"/>
      <c r="N84" s="24"/>
      <c r="O84" s="24"/>
    </row>
    <row r="85" spans="1:36" s="25" customFormat="1" x14ac:dyDescent="0.25">
      <c r="A85" s="1" t="s">
        <v>401</v>
      </c>
      <c r="B85" s="24" t="s">
        <v>424</v>
      </c>
      <c r="C85" s="24"/>
      <c r="D85" s="24"/>
      <c r="E85" s="24"/>
      <c r="F85" s="24"/>
      <c r="G85" s="24"/>
      <c r="H85" s="24"/>
      <c r="I85" s="24"/>
      <c r="J85" s="24"/>
      <c r="K85" s="24"/>
      <c r="L85" s="24"/>
      <c r="M85" s="24"/>
      <c r="N85" s="24"/>
      <c r="O85" s="24"/>
    </row>
    <row r="86" spans="1:36" s="25" customFormat="1" x14ac:dyDescent="0.25">
      <c r="A86" s="1" t="s">
        <v>425</v>
      </c>
      <c r="B86" s="24" t="s">
        <v>426</v>
      </c>
      <c r="C86" s="24"/>
      <c r="D86" s="24"/>
      <c r="E86" s="24"/>
      <c r="F86" s="24"/>
      <c r="G86" s="24"/>
      <c r="H86" s="24"/>
      <c r="I86" s="24"/>
      <c r="J86" s="24"/>
      <c r="K86" s="24"/>
      <c r="L86" s="24"/>
      <c r="M86" s="24"/>
      <c r="N86" s="24"/>
      <c r="O86" s="24"/>
    </row>
    <row r="87" spans="1:36" s="25" customFormat="1" x14ac:dyDescent="0.25">
      <c r="A87" s="1" t="s">
        <v>427</v>
      </c>
      <c r="B87" s="24" t="s">
        <v>428</v>
      </c>
      <c r="C87" s="24"/>
      <c r="D87" s="24"/>
      <c r="E87" s="24"/>
      <c r="F87" s="24"/>
      <c r="G87" s="24"/>
      <c r="H87" s="24"/>
      <c r="I87" s="24"/>
      <c r="J87" s="24"/>
      <c r="K87" s="24"/>
      <c r="L87" s="24"/>
      <c r="M87" s="24"/>
      <c r="N87" s="24"/>
      <c r="O87" s="24"/>
    </row>
    <row r="88" spans="1:36" x14ac:dyDescent="0.25">
      <c r="B88" s="14"/>
      <c r="C88" s="14"/>
      <c r="D88" s="14"/>
      <c r="E88" s="14"/>
      <c r="F88" s="14"/>
      <c r="G88" s="14"/>
      <c r="H88" s="14"/>
      <c r="I88" s="14"/>
      <c r="J88" s="14"/>
      <c r="K88" s="14"/>
      <c r="L88" s="14"/>
      <c r="M88" s="14"/>
      <c r="N88" s="14"/>
      <c r="O88" s="14"/>
    </row>
    <row r="89" spans="1:36" x14ac:dyDescent="0.25">
      <c r="B89" s="14"/>
      <c r="C89" s="14"/>
      <c r="D89" s="14"/>
      <c r="E89" s="14"/>
      <c r="F89" s="14"/>
      <c r="G89" s="14"/>
      <c r="H89" s="14"/>
      <c r="I89" s="14"/>
      <c r="J89" s="14"/>
    </row>
    <row r="90" spans="1:36" x14ac:dyDescent="0.25">
      <c r="B90" s="24"/>
      <c r="C90" s="24"/>
      <c r="D90" s="24"/>
      <c r="E90" s="24"/>
      <c r="F90" s="24"/>
      <c r="G90" s="24"/>
      <c r="H90" s="24"/>
      <c r="I90" s="24"/>
      <c r="J90" s="24"/>
      <c r="K90" s="24"/>
      <c r="L90" s="24"/>
      <c r="M90" s="24"/>
      <c r="N90" s="24"/>
      <c r="O90" s="24"/>
    </row>
    <row r="91" spans="1:36" x14ac:dyDescent="0.25">
      <c r="B91" s="24"/>
      <c r="C91" s="24"/>
      <c r="D91" s="24"/>
      <c r="E91" s="24"/>
      <c r="F91" s="24"/>
      <c r="G91" s="24"/>
      <c r="H91" s="24"/>
      <c r="I91" s="24"/>
      <c r="J91" s="24"/>
      <c r="K91" s="24"/>
      <c r="L91" s="24"/>
      <c r="M91" s="24"/>
      <c r="N91" s="24"/>
      <c r="O91" s="24"/>
      <c r="X91" s="52"/>
      <c r="AC91" s="52"/>
    </row>
    <row r="92" spans="1:36" x14ac:dyDescent="0.25">
      <c r="B92" s="24"/>
      <c r="C92" s="24"/>
      <c r="D92" s="24"/>
      <c r="E92" s="24"/>
      <c r="F92" s="24"/>
      <c r="G92" s="24"/>
      <c r="H92" s="24"/>
      <c r="I92" s="24"/>
      <c r="J92" s="24"/>
      <c r="K92" s="24"/>
      <c r="L92" s="24"/>
      <c r="M92" s="24"/>
      <c r="N92" s="24"/>
      <c r="O92" s="24"/>
      <c r="P92" s="25"/>
    </row>
    <row r="93" spans="1:36" x14ac:dyDescent="0.25">
      <c r="B93" s="24"/>
      <c r="C93" s="24"/>
      <c r="D93" s="24"/>
      <c r="E93" s="24"/>
      <c r="F93" s="24"/>
      <c r="G93" s="24"/>
      <c r="H93" s="24"/>
      <c r="I93" s="24"/>
      <c r="J93" s="24"/>
      <c r="K93" s="24"/>
      <c r="L93" s="24"/>
      <c r="M93" s="24"/>
      <c r="N93" s="24"/>
      <c r="O93" s="24"/>
      <c r="P93" s="25"/>
      <c r="AB93" s="52"/>
      <c r="AJ93" s="52"/>
    </row>
  </sheetData>
  <mergeCells count="1">
    <mergeCell ref="A7:P7"/>
  </mergeCells>
  <hyperlinks>
    <hyperlink ref="A11" location="'On-road severe injuries'!Table_1a._Count___Discharged_Alive__On_Road_Transport_related" display="Table 1a"/>
    <hyperlink ref="A12" location="'On-road severe injuries'!Table_1b._Count___Deceased__within_30_days___On_Road_Transport_related" display="Table 1b"/>
    <hyperlink ref="A13" location="'On-road severe injuries'!Table_1c._Count___Deceased__after_30_days___On_Road_Transport_related" display="Table 1c"/>
    <hyperlink ref="A14" location="'On-road severe injuries'!Table_2a._Count_of_Cases__by_Gender_and_Road_User__On_Road_Transport_Related_Injuries" display="Table 2a"/>
    <hyperlink ref="A15" location="'On-road severe injuries'!Table_2a_i_._Count_of_Cases__by_gender__and_Road_User__On_Road_Transport_Related___Discharged_Alive" display="Table 2a(i)"/>
    <hyperlink ref="A16" location="'On-road severe injuries'!Table_2a_ii_._Count_of_Cases__by_gender_and_road_user__On_Road_Transport_related___Deceased__within_30_Days" display="Table 2a(ii)"/>
    <hyperlink ref="A17" location="'On-road severe injuries'!Table_2a_iii_._Count_of_Cases__by_Gender__MALE__and_road_user_On_Road___Deceased__after_30_days" display="Table 2a(iii)"/>
    <hyperlink ref="A18" location="'On-road severe injuries'!Table_2b._Count_of_cases__by_Gender_and_Road_User__On_Road_Transport_Related_Injuries" display="Table 2b"/>
    <hyperlink ref="A19" location="'On-road severe injuries'!Table_2b_i_._Count_of_Cases__by_gender__and_Road_User__On_Road_Transport_Related___Discharged_Alive" display="Table 2b(i)"/>
    <hyperlink ref="A20" location="'On-road severe injuries'!Table_2b_ii_._Count_of_Cases__by_gender_and_road_user__On_Road_Transport_related___Deceased__within_30_Days" display="Table 2b(ii)"/>
    <hyperlink ref="A21" location="'On-road severe injuries'!Table_2b_iii_._Count_of_Cases__by_Gender__Females__and_road_user__On_Road___Deceased__after_30_days" display="Table 2b(iii)"/>
    <hyperlink ref="A22" location="'On-road severe injuries'!Table_3._Count_of_Cases_by_Road_User_and_Blood_Alcohol_Concentration__BAC" display="Table 3"/>
    <hyperlink ref="A23" location="'On-road severe injuries'!Table_4a._Median_length_of_stay__days__by_age_group_and_road_user__On_Road_Transport_related__Discharged_Alive" display="Table 4a"/>
    <hyperlink ref="A24" location="'On-road severe injuries'!Table_4b._Median_length_of_stay__days__by_age_group_and_road_user__On_Road_Transport_related__Deceased__within_30_days" display="Table 4b"/>
    <hyperlink ref="A25" location="'On-road severe injuries'!Table_4c._Median_length_of_stay_for_Deceased__after_30_days___n_2" display="Table 4c"/>
    <hyperlink ref="A26" location="'On-road severe injuries'!Table_4d._Total_Bed_Days_by_Road_User__On_Road" display="Table 4d"/>
    <hyperlink ref="A27" location="'On-road severe injuries'!Table_5.__Count_of_Cases__Mode_of_Transport__direct_to_definitive_care_only__for_On_Road_Transport_Related_Cases" display="Table 5"/>
    <hyperlink ref="A28" location="'On-road severe injuries'!Table_6._Median_and_90th_Percentile_Hospital_Length_of_Stay__days__for_On_Road_Transport_related" display="Table 6"/>
    <hyperlink ref="A29" location="'On-road severe injuries'!Table_7._Median_and_90th_Percentile_Emergency_Department_Length_of_Stay__in_days__for_on_road_transport_injuries" display="Table 7"/>
    <hyperlink ref="A30" location="'On-road severe injuries'!Table_8._Median_and_90th_Percentile_Intensive_Care_Unit_Length_of_Stay__in_days__for_on_road_transport_injuries" display="Table 8"/>
    <hyperlink ref="A31" location="'On-road severe injuries'!Table_10__a_._Count_of_Cases__Discharge_Destination_by_Gender_and_age_group__for_On_Road_Transport_Injuries" display="Table 10 (a)"/>
    <hyperlink ref="A32" location="'On-road severe injuries'!Table_10_b_._Count_of_Cases__Discharge_Destination_by_Gender_and_age_group__for_On_road_Transport_Injuries" display="Table 10(b)"/>
    <hyperlink ref="A33" location="'On-road severe injuries'!Table_11_a_._Count_of_Cases__Disposition_after_Emergency_Department__by_gender_and_age_group__for_On_Road_transport_related_injuries" display="Table 11(a)"/>
    <hyperlink ref="A34" location="'On-road severe injuries'!Table_11_b_._Count_of_Cases__Disposition_after_Emergency_Department__by_gender_and_age_group__for_On_Road_transport_related_injuries" display="Table 11(b)"/>
    <hyperlink ref="A37" location="'Off-road severe injuries'!Table_12_a_._Count___Discharged_Alive__Off_Road_transport_related_Injuries" display="Table 12(a)"/>
    <hyperlink ref="A38" location="'Off-road severe injuries'!Table_12_b_._Count___Deceased__within_30_days___Off_Road_transport_related_Injuries" display="Table 12(b)"/>
    <hyperlink ref="A39" location="'Off-road severe injuries'!Table_12_c_._Count___Deceased__after_30_days___Off_Road_transport_related_Injuries" display="Table 12(c)"/>
    <hyperlink ref="A40" location="'Off-road severe injuries'!Table_13_a_._Count_of_Cases__Place_of_Injury_by_age_group__Discharged_Alive___Off_Road_Transport_related_Injuries" display="Table 13(a)"/>
    <hyperlink ref="A41" location="'Off-road severe injuries'!Table_13_b_._Count_of_Cases__Place_of_Injury_by_age_group__Off_Road_Transport_related_Injury__Deceased__within_30_days" display="Table 13(b)"/>
    <hyperlink ref="A42" location="'Off-road severe injuries'!Table_13_c_._Count_of_Cases__Place_of_Injury_by_age_range__off_road_transport_related__Deceased__after_30_days" display="Table 13(c)"/>
    <hyperlink ref="A43" location="'Off-road severe injuries'!Table_13_d_._Count_of_Cases__Place_of_Injury_by_Road_User__off_road_transport_related" display="Table 13(d)"/>
    <hyperlink ref="A44" location="'Off-road severe injuries'!Table_14_a_._Count_of_Cases__Gender__Males__Off_Road_Transport_related" display="Table 14(a)"/>
    <hyperlink ref="A45" location="'Off-road severe injuries'!Table_14_b_._Count_of_Cases__by_Gender__Females___Off_Road_Tranpsort_related" display="Table 14(b)"/>
    <hyperlink ref="A46" location="'Off-road severe injuries'!Table_15._Total_Bed_Days_by_Road_User__Off_Road_Transport_related" display="Table 15"/>
    <hyperlink ref="A47" location="'Off-road severe injuries'!Table_16.__Count_of_Cases__Mode_of_Transport__direct_to_definitive_care_only__for_Off_Road_Transport_Related_Cases" display="Table 16"/>
    <hyperlink ref="A48" location="'Off-road severe injuries'!Table_17._Median_and_90th_Percentile_Hospital_Length_of_Stay__days__for_Off_Road_Transport_related" display="Table 17"/>
    <hyperlink ref="A49" location="'Off-road severe injuries'!Table_18._Median_and_90th_Percentile_Emergency_Department_Length_of_Stay__in_minutes__for_off_road_transport_injuries" display="Table 18"/>
    <hyperlink ref="A50" location="'Off-road severe injuries'!Table_19._Median_and_90th_Percentile_Intensitve_Care_Unit_Length_of_Stay__in_minutes__for_off_road_transport_injuries" display="Table 19"/>
    <hyperlink ref="A51" location="'Off-road severe injuries'!Table_20_a_._Count_of_Cases__Discharge_Destination_by_Gender__for_Off_Road_Transport_Injuries" display="Table 20(a)"/>
    <hyperlink ref="A52" location="'Off-road severe injuries'!Table_20_b_._Count_of_Cases__Discharge_Destination_by_Gender__for_Off_road_Transport_Injuries" display="Table 20(b)"/>
    <hyperlink ref="A53" location="'Off-road severe injuries'!Table_21_a_._Count_of_Cases__Disposition_after_Emergency_Department__by_gender_and_age_group__for_Off_Road_transport_related_injuries" display="Table 21(a)"/>
    <hyperlink ref="A54" location="'Off-road severe injuries'!Table_21_b_._Count_of_Cases__Disposition_after_Emergency_Department__by_gender_and_age_group__for_Off_Road_transport_related_injuries" display="Table 21(b)"/>
    <hyperlink ref="A73" location="Table_30._Median_and_other_Percentiles_for_Emergency_Department_Length_of_Stay__in_minutes__for_ALL_injuries" display="Table 30"/>
    <hyperlink ref="A74" location="Table_31._Median_and_other_Percentiles_for_Hospital_Length_of_Stay__days___ALL_Injuries" display="Table 31"/>
    <hyperlink ref="A75" location="Table_32._Median_and_other_Percentiles_for_Intensive_Care_Unit_Length_of_Stay__in_hours___ALL_Injuries" display="Table 32"/>
    <hyperlink ref="A76" location="Table_33_a_._Count_of_Cases__Discharge_Destination_by_Gender__Males" display="Table 33(a)"/>
    <hyperlink ref="A77" location="Table_33_b_._Count_of_Cases__Discharge_Destination_by_Gender__Females" display="Table 33(b)"/>
    <hyperlink ref="A78" location="Table_34_a_._Count_of_Cases__Disposition_after_Emergency_Department_by_gender__ALL_Injuries" display="Table 34(a)"/>
    <hyperlink ref="A79" location="Table_34_b_._Count_of_Cases__Disposition_after_Emergency_Department_by_gender__ALL_Injuries" display="Table 34(b)"/>
    <hyperlink ref="A57" location="'Non-transport severe injuries'!Table_22_a_._Count_of_Cases__by_5_year_age_group_and_gender__non_transport_injuries" display="Table 22(a)"/>
    <hyperlink ref="A58" location="'Non-transport severe injuries'!Table_22_b_._Count_of_Cases__by_5_year_age_group_and_gender__non_transport_related_injuries" display="Table 22(b)"/>
    <hyperlink ref="A59" location="'Non-transport severe injuries'!Table_23_a_._Count_of_Cases__Type_of_Injury__by_5_year_age_group_and_gender__for_non_transport_related_injuries__Males" display="Table 23(a)"/>
    <hyperlink ref="A60" location="'Non-transport severe injuries'!Table_23a_i_._Count_of_Mortlity__For_Type_of_Injury__by_5_year_age_group_and_gender__non_transport_related__Males" display="Table 23a(i)"/>
    <hyperlink ref="A61" location="'Non-transport severe injuries'!Table_23_b_._Count_of_Cases__Types_of_Injury_by_5_year_age_group_and_gender__non_transport_related__Females" display="Table 23(b)"/>
    <hyperlink ref="A62" location="'Non-transport severe injuries'!Table_23b_i_._Count_of_Mortlity__Type_of_Injury_by_5_year_age_group_and_gender__non_transport_related__Females" display="Table 23b(i)"/>
    <hyperlink ref="A63" location="'Non-transport severe injuries'!Table_24.__Count_of_Cases__Mode_of_Transport__direct_to_definitive_care_only___NON_TRANSPORT_RELATED_INJURIES" display="Table 24"/>
    <hyperlink ref="A64" location="'Non-transport severe injuries'!Table_25._Median_and_90th_Percentile_Hospital_Length_of_Stay__days__for_non_transport_related" display="Table 25"/>
    <hyperlink ref="A65" location="'Non-transport severe injuries'!Table_26._Median_and_90th_Percentile_Emergency_Department_Length_of_Stay__in_minutes__for_non_transport_injuries" display="Table 26"/>
    <hyperlink ref="A66" location="'Non-transport severe injuries'!Table_27._Median_and_90th_Percentile_Intensitve_Care_Unit_Length_of_Stay__in_minutes__for_non_transport_injuries" display="Table 27"/>
    <hyperlink ref="A67" location="'Non-transport severe injuries'!Table_28_a_._Count_of_Cases__Discharge_Destination_by_Gender__for_Non_Transport_Injuries__Males" display="Table 28(a)"/>
    <hyperlink ref="A68" location="'Non-transport severe injuries'!Table_28_b_._Count_of_Cases__Discharge_Destination_by_Gender__for_Non_Transport_Injuries__Females" display="Table 28(b)"/>
    <hyperlink ref="A69" location="'Non-transport severe injuries'!Table_29_a_._Count_of_Cases__Disposition_after_Emergency_Department__by_gender_and_age_group__for_Non_Transport_injuries__Males" display="Table 29(a)"/>
    <hyperlink ref="A70" location="'Non-transport severe injuries'!Table_29_b_._Count_of_Cases__Disposition_after_Emergency_Department__by_gender_and_age_group__for_Non_Transport_injuries__Females" display="Table 29(b)"/>
    <hyperlink ref="A36" location="OFF_ROAD_TRANSPORT_RELATED_INJURIES" display="OFF-ROAD TRANSPORT-RELATED INJURIES"/>
    <hyperlink ref="A56" location="NON_TRANSPORT_INJURIES" display="NON-TRANPORT SEVERE INJURIES"/>
    <hyperlink ref="A72" location="GENERAL_TABLES___ALL_SEVERE_INJURIES" display="GENERAL TABLES - ALL SEVERE INJURIES"/>
    <hyperlink ref="A10" location="ON_ROAD_TRANSPORT_RELATED_INJURIES" display="ON-ROAD TRANSPORT-RELATED INJURIES"/>
    <hyperlink ref="J8" location="General_notes" display="Notes"/>
    <hyperlink ref="K8" location="Definitions" display="Definitions"/>
    <hyperlink ref="N8" location="'Registry Summary Jan - Jun2021'!A1" display="Back to Summary"/>
    <hyperlink ref="A81" location="Table_36_count_of_off_road_cases_by_road_user_and_jurisdiction" display="Table 36"/>
    <hyperlink ref="A80" location="Table_35_count_of_on_road_cases_by_road_user_and_jurisdiction" display="Table 35"/>
    <hyperlink ref="A82" location="Table_37_a_Count_of_ALL_major_injuries_by_jurisdiction_gender_and_age_group" display="Table 37(a)"/>
    <hyperlink ref="A83" location="Table_37_b_Count_of_ALL_major_injuries_by_jurisdiction_gender_and_age_group" display="Table 37(b)"/>
    <hyperlink ref="A84" location="Table_38_a_count_of_all_major_injuries_by_jurisdiction_and_injury_type" display="Table 38(a)"/>
    <hyperlink ref="A85" location="Table_38_b_Count_of_mortality_by_jurisdiction_and_injury_type" display="Table 38(b)"/>
    <hyperlink ref="A86" location="Table_39_a_Count_of_all_major_injuries_by_jurisdiction_and_mechanism" display="Table 39(a)"/>
    <hyperlink ref="A87" location="Table_39_b_count_of_mortality_by_jurisdiction_and_mechanism" display="Table 39(b)"/>
  </hyperlinks>
  <pageMargins left="0.7" right="0.7" top="0.75" bottom="0.75" header="0.3" footer="0.3"/>
  <pageSetup paperSize="9" scale="50" orientation="landscape" r:id="rId1"/>
  <headerFooter>
    <oddHeader xml:space="preserve">&amp;CAustralia New Zealand Trauma Registry  Bi-annual tables: 1 January 2021 - 30 Jun 2021
(preliminary) </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4:X349"/>
  <sheetViews>
    <sheetView showGridLines="0" zoomScale="75" zoomScaleNormal="75" zoomScalePageLayoutView="70" workbookViewId="0">
      <selection activeCell="O7" sqref="O7"/>
    </sheetView>
  </sheetViews>
  <sheetFormatPr defaultRowHeight="15" x14ac:dyDescent="0.25"/>
  <cols>
    <col min="1" max="1" width="20.7109375" style="3" customWidth="1"/>
    <col min="2" max="4" width="16.5703125" style="3" customWidth="1"/>
    <col min="5" max="5" width="19" style="3" customWidth="1"/>
    <col min="6" max="9" width="16.5703125" style="3" customWidth="1"/>
    <col min="10" max="10" width="9.7109375" style="3" customWidth="1"/>
    <col min="11" max="12" width="13.7109375" style="3" customWidth="1"/>
    <col min="13" max="13" width="25.42578125" style="3" customWidth="1"/>
    <col min="14" max="14" width="14" style="3" customWidth="1"/>
    <col min="15" max="21" width="9.28515625" style="3" customWidth="1"/>
    <col min="22" max="22" width="10.42578125" style="3" customWidth="1"/>
    <col min="23" max="16384" width="9.140625" style="3"/>
  </cols>
  <sheetData>
    <row r="4" spans="1:22" ht="28.5" customHeight="1" x14ac:dyDescent="0.25"/>
    <row r="5" spans="1:22" s="8" customFormat="1" ht="18.75" customHeight="1" x14ac:dyDescent="0.3">
      <c r="A5" s="5" t="s">
        <v>385</v>
      </c>
      <c r="B5" s="6"/>
      <c r="C5" s="6"/>
      <c r="D5" s="6"/>
      <c r="E5" s="6"/>
      <c r="F5" s="6"/>
      <c r="G5" s="6"/>
      <c r="H5" s="6"/>
      <c r="I5" s="6"/>
      <c r="J5" s="6"/>
      <c r="K5" s="7"/>
      <c r="L5" s="6"/>
      <c r="M5" s="6"/>
    </row>
    <row r="6" spans="1:22" ht="15.75" customHeight="1" x14ac:dyDescent="0.25">
      <c r="A6" s="331" t="s">
        <v>311</v>
      </c>
      <c r="B6" s="331"/>
      <c r="C6" s="331"/>
      <c r="D6" s="331"/>
      <c r="E6" s="331"/>
      <c r="F6" s="331"/>
      <c r="G6" s="331"/>
      <c r="H6" s="331"/>
      <c r="I6" s="331"/>
      <c r="J6" s="331"/>
      <c r="K6" s="331"/>
      <c r="L6" s="331"/>
      <c r="M6" s="331"/>
      <c r="N6" s="331"/>
      <c r="O6" s="331"/>
      <c r="P6" s="331"/>
      <c r="Q6" s="331"/>
      <c r="R6" s="331"/>
      <c r="S6" s="331"/>
      <c r="T6" s="331"/>
      <c r="U6" s="331"/>
      <c r="V6" s="331"/>
    </row>
    <row r="7" spans="1:22" ht="15.75" customHeight="1" x14ac:dyDescent="0.25">
      <c r="A7" s="150"/>
      <c r="B7" s="150"/>
      <c r="C7" s="150"/>
      <c r="D7" s="150"/>
      <c r="E7" s="150"/>
      <c r="F7" s="150"/>
      <c r="G7" s="150"/>
      <c r="H7" s="150"/>
      <c r="I7" s="150"/>
      <c r="J7" s="150"/>
      <c r="K7" s="150"/>
      <c r="L7" s="150"/>
      <c r="M7" s="150"/>
      <c r="N7" s="150"/>
      <c r="O7" s="1" t="s">
        <v>297</v>
      </c>
      <c r="P7" s="1" t="s">
        <v>208</v>
      </c>
      <c r="S7" s="1" t="s">
        <v>296</v>
      </c>
      <c r="U7" s="1" t="s">
        <v>298</v>
      </c>
    </row>
    <row r="8" spans="1:22" s="65" customFormat="1" ht="21.75" customHeight="1" x14ac:dyDescent="0.25">
      <c r="A8" s="53" t="s">
        <v>234</v>
      </c>
      <c r="B8" s="38"/>
      <c r="C8" s="38"/>
      <c r="D8" s="38"/>
      <c r="E8" s="38"/>
      <c r="F8" s="38"/>
      <c r="G8" s="38"/>
      <c r="H8" s="38"/>
      <c r="I8" s="38"/>
      <c r="J8" s="38"/>
      <c r="K8" s="38"/>
      <c r="L8" s="38"/>
      <c r="M8" s="38"/>
      <c r="N8" s="38"/>
      <c r="O8" s="38"/>
      <c r="P8" s="38"/>
      <c r="Q8" s="38"/>
      <c r="R8" s="38"/>
      <c r="S8" s="38"/>
      <c r="T8" s="38"/>
      <c r="U8" s="38"/>
      <c r="V8" s="38"/>
    </row>
    <row r="9" spans="1:22" x14ac:dyDescent="0.25">
      <c r="A9" s="24"/>
      <c r="B9" s="27"/>
      <c r="I9" s="27"/>
    </row>
    <row r="10" spans="1:22" s="24" customFormat="1" x14ac:dyDescent="0.25">
      <c r="A10" s="24" t="s">
        <v>200</v>
      </c>
      <c r="G10" s="24" t="s">
        <v>201</v>
      </c>
      <c r="N10" s="24" t="s">
        <v>215</v>
      </c>
    </row>
    <row r="12" spans="1:22" x14ac:dyDescent="0.25">
      <c r="A12" s="15" t="s">
        <v>0</v>
      </c>
      <c r="B12" s="16" t="s">
        <v>1</v>
      </c>
      <c r="C12" s="16" t="s">
        <v>2</v>
      </c>
      <c r="G12" s="15" t="s">
        <v>0</v>
      </c>
      <c r="H12" s="16" t="s">
        <v>1</v>
      </c>
      <c r="I12" s="16" t="s">
        <v>2</v>
      </c>
      <c r="M12" s="14"/>
      <c r="N12" s="15" t="s">
        <v>0</v>
      </c>
      <c r="O12" s="16" t="s">
        <v>1</v>
      </c>
      <c r="P12" s="16" t="s">
        <v>2</v>
      </c>
    </row>
    <row r="13" spans="1:22" x14ac:dyDescent="0.25">
      <c r="A13" s="147" t="s">
        <v>3</v>
      </c>
      <c r="B13" s="146">
        <v>16</v>
      </c>
      <c r="C13" s="202">
        <v>0.9</v>
      </c>
      <c r="D13" s="153"/>
      <c r="E13" s="288"/>
      <c r="F13" s="87"/>
      <c r="G13" s="147" t="s">
        <v>3</v>
      </c>
      <c r="H13" s="146">
        <v>2</v>
      </c>
      <c r="I13" s="202">
        <v>1.9</v>
      </c>
      <c r="J13" s="108"/>
      <c r="N13" s="94" t="s">
        <v>3</v>
      </c>
      <c r="O13" s="149">
        <v>0</v>
      </c>
      <c r="P13" s="96">
        <v>0</v>
      </c>
    </row>
    <row r="14" spans="1:22" x14ac:dyDescent="0.25">
      <c r="A14" s="147" t="s">
        <v>4</v>
      </c>
      <c r="B14" s="146">
        <v>98</v>
      </c>
      <c r="C14" s="202">
        <v>5.3</v>
      </c>
      <c r="D14" s="153"/>
      <c r="E14" s="289"/>
      <c r="F14" s="87"/>
      <c r="G14" s="147" t="s">
        <v>4</v>
      </c>
      <c r="H14" s="146">
        <v>7</v>
      </c>
      <c r="I14" s="202">
        <v>6.5</v>
      </c>
      <c r="J14" s="108"/>
      <c r="N14" s="94" t="s">
        <v>4</v>
      </c>
      <c r="O14" s="149">
        <v>0</v>
      </c>
      <c r="P14" s="96">
        <v>0</v>
      </c>
      <c r="R14" s="66"/>
    </row>
    <row r="15" spans="1:22" x14ac:dyDescent="0.25">
      <c r="A15" s="147" t="s">
        <v>5</v>
      </c>
      <c r="B15" s="146">
        <v>309</v>
      </c>
      <c r="C15" s="202">
        <v>16.8</v>
      </c>
      <c r="D15" s="153"/>
      <c r="E15" s="289"/>
      <c r="F15" s="87"/>
      <c r="G15" s="147" t="s">
        <v>5</v>
      </c>
      <c r="H15" s="146">
        <v>15</v>
      </c>
      <c r="I15" s="202">
        <v>14</v>
      </c>
      <c r="J15" s="108"/>
      <c r="N15" s="94" t="s">
        <v>5</v>
      </c>
      <c r="O15" s="149">
        <v>0</v>
      </c>
      <c r="P15" s="96">
        <v>0</v>
      </c>
    </row>
    <row r="16" spans="1:22" x14ac:dyDescent="0.25">
      <c r="A16" s="147" t="s">
        <v>6</v>
      </c>
      <c r="B16" s="146">
        <v>370</v>
      </c>
      <c r="C16" s="202">
        <v>20.100000000000001</v>
      </c>
      <c r="D16" s="153"/>
      <c r="E16" s="289"/>
      <c r="F16" s="87"/>
      <c r="G16" s="147" t="s">
        <v>6</v>
      </c>
      <c r="H16" s="146">
        <v>13</v>
      </c>
      <c r="I16" s="202">
        <v>12.2</v>
      </c>
      <c r="J16" s="108"/>
      <c r="N16" s="94" t="s">
        <v>6</v>
      </c>
      <c r="O16" s="149">
        <v>0</v>
      </c>
      <c r="P16" s="96">
        <v>0</v>
      </c>
    </row>
    <row r="17" spans="1:24" x14ac:dyDescent="0.25">
      <c r="A17" s="147" t="s">
        <v>7</v>
      </c>
      <c r="B17" s="146">
        <v>421</v>
      </c>
      <c r="C17" s="202">
        <v>22.9</v>
      </c>
      <c r="D17" s="153"/>
      <c r="E17" s="289"/>
      <c r="F17" s="87"/>
      <c r="G17" s="147" t="s">
        <v>7</v>
      </c>
      <c r="H17" s="146">
        <v>15</v>
      </c>
      <c r="I17" s="202">
        <v>14.1</v>
      </c>
      <c r="J17" s="108"/>
      <c r="L17" s="22"/>
      <c r="N17" s="94" t="s">
        <v>7</v>
      </c>
      <c r="O17" s="149">
        <v>2</v>
      </c>
      <c r="P17" s="96">
        <v>40</v>
      </c>
      <c r="S17" s="109"/>
    </row>
    <row r="18" spans="1:24" x14ac:dyDescent="0.25">
      <c r="A18" s="147" t="s">
        <v>8</v>
      </c>
      <c r="B18" s="146">
        <v>285</v>
      </c>
      <c r="C18" s="202">
        <v>15.5</v>
      </c>
      <c r="D18" s="153"/>
      <c r="E18" s="289"/>
      <c r="F18" s="87"/>
      <c r="G18" s="147" t="s">
        <v>8</v>
      </c>
      <c r="H18" s="146">
        <v>7</v>
      </c>
      <c r="I18" s="202">
        <v>6.5</v>
      </c>
      <c r="J18" s="108"/>
      <c r="L18" s="55"/>
      <c r="M18" s="55"/>
      <c r="N18" s="94" t="s">
        <v>8</v>
      </c>
      <c r="O18" s="149">
        <v>0</v>
      </c>
      <c r="P18" s="96">
        <v>0</v>
      </c>
      <c r="R18" s="55"/>
    </row>
    <row r="19" spans="1:24" x14ac:dyDescent="0.25">
      <c r="A19" s="147" t="s">
        <v>9</v>
      </c>
      <c r="B19" s="146">
        <v>201</v>
      </c>
      <c r="C19" s="202">
        <v>10.9</v>
      </c>
      <c r="D19" s="153"/>
      <c r="E19" s="289"/>
      <c r="F19" s="87"/>
      <c r="G19" s="147" t="s">
        <v>9</v>
      </c>
      <c r="H19" s="146">
        <v>18</v>
      </c>
      <c r="I19" s="202">
        <v>16.8</v>
      </c>
      <c r="J19" s="108"/>
      <c r="L19" s="55"/>
      <c r="M19" s="55"/>
      <c r="N19" s="94" t="s">
        <v>9</v>
      </c>
      <c r="O19" s="149">
        <v>0</v>
      </c>
      <c r="P19" s="96">
        <v>0</v>
      </c>
      <c r="R19" s="55"/>
      <c r="S19" s="109"/>
    </row>
    <row r="20" spans="1:24" x14ac:dyDescent="0.25">
      <c r="A20" s="147" t="s">
        <v>10</v>
      </c>
      <c r="B20" s="146">
        <v>140</v>
      </c>
      <c r="C20" s="202">
        <v>7.6</v>
      </c>
      <c r="D20" s="153"/>
      <c r="E20" s="289"/>
      <c r="F20" s="87"/>
      <c r="G20" s="147" t="s">
        <v>10</v>
      </c>
      <c r="H20" s="146">
        <v>30</v>
      </c>
      <c r="I20" s="202">
        <v>28</v>
      </c>
      <c r="J20" s="108"/>
      <c r="L20" s="186"/>
      <c r="M20" s="58"/>
      <c r="N20" s="94" t="s">
        <v>10</v>
      </c>
      <c r="O20" s="149">
        <v>3</v>
      </c>
      <c r="P20" s="96">
        <v>60</v>
      </c>
      <c r="R20" s="58"/>
      <c r="S20" s="109"/>
    </row>
    <row r="21" spans="1:24" x14ac:dyDescent="0.25">
      <c r="A21" s="146" t="s">
        <v>11</v>
      </c>
      <c r="B21" s="145">
        <f>SUM(B13:B20)</f>
        <v>1840</v>
      </c>
      <c r="C21" s="148">
        <f>SUM(C13:C20)</f>
        <v>100</v>
      </c>
      <c r="D21" s="152"/>
      <c r="E21" s="155"/>
      <c r="F21" s="87"/>
      <c r="G21" s="146" t="s">
        <v>11</v>
      </c>
      <c r="H21" s="145">
        <f>SUM(H13:H20)</f>
        <v>107</v>
      </c>
      <c r="I21" s="148">
        <f>SUM(I13:I20)</f>
        <v>100</v>
      </c>
      <c r="J21" s="154"/>
      <c r="K21" s="58"/>
      <c r="L21" s="58"/>
      <c r="M21" s="58"/>
      <c r="N21" s="95" t="s">
        <v>11</v>
      </c>
      <c r="O21" s="138">
        <f>SUM(O13:O20)</f>
        <v>5</v>
      </c>
      <c r="P21" s="136">
        <f>SUM(P13:P20)</f>
        <v>100</v>
      </c>
      <c r="Q21" s="186"/>
      <c r="R21" s="186"/>
      <c r="S21" s="109"/>
    </row>
    <row r="22" spans="1:24" x14ac:dyDescent="0.25">
      <c r="A22" s="55"/>
      <c r="B22" s="55"/>
      <c r="C22" s="87"/>
      <c r="D22" s="87"/>
      <c r="E22" s="287"/>
      <c r="F22" s="87"/>
      <c r="G22" s="184"/>
      <c r="H22" s="155"/>
      <c r="I22" s="155"/>
      <c r="J22" s="185"/>
      <c r="K22" s="58"/>
      <c r="L22" s="58"/>
      <c r="M22" s="58"/>
      <c r="N22" s="58"/>
      <c r="O22" s="58"/>
      <c r="P22" s="58"/>
      <c r="Q22" s="58"/>
      <c r="R22" s="58"/>
    </row>
    <row r="23" spans="1:24" x14ac:dyDescent="0.25">
      <c r="A23" s="87"/>
      <c r="B23" s="141"/>
      <c r="C23" s="142"/>
      <c r="D23" s="141"/>
      <c r="E23" s="87"/>
      <c r="F23" s="87"/>
      <c r="G23" s="87"/>
      <c r="H23" s="87"/>
      <c r="I23" s="87"/>
      <c r="N23" s="22"/>
    </row>
    <row r="24" spans="1:24" s="24" customFormat="1" x14ac:dyDescent="0.25">
      <c r="A24" s="24" t="s">
        <v>216</v>
      </c>
      <c r="M24" s="61" t="s">
        <v>217</v>
      </c>
    </row>
    <row r="26" spans="1:24" x14ac:dyDescent="0.25">
      <c r="A26" s="50" t="s">
        <v>66</v>
      </c>
      <c r="B26" s="59" t="s">
        <v>3</v>
      </c>
      <c r="C26" s="59" t="s">
        <v>4</v>
      </c>
      <c r="D26" s="59" t="s">
        <v>5</v>
      </c>
      <c r="E26" s="59" t="s">
        <v>6</v>
      </c>
      <c r="F26" s="59" t="s">
        <v>7</v>
      </c>
      <c r="G26" s="59" t="s">
        <v>8</v>
      </c>
      <c r="H26" s="59" t="s">
        <v>9</v>
      </c>
      <c r="I26" s="59" t="s">
        <v>10</v>
      </c>
      <c r="J26" s="59" t="s">
        <v>11</v>
      </c>
      <c r="L26" s="87"/>
      <c r="M26" s="33" t="s">
        <v>53</v>
      </c>
      <c r="N26" s="60" t="s">
        <v>3</v>
      </c>
      <c r="O26" s="60" t="s">
        <v>4</v>
      </c>
      <c r="P26" s="60" t="s">
        <v>5</v>
      </c>
      <c r="Q26" s="60" t="s">
        <v>6</v>
      </c>
      <c r="R26" s="60" t="s">
        <v>7</v>
      </c>
      <c r="S26" s="60" t="s">
        <v>8</v>
      </c>
      <c r="T26" s="60" t="s">
        <v>9</v>
      </c>
      <c r="U26" s="60" t="s">
        <v>10</v>
      </c>
      <c r="V26" s="60" t="s">
        <v>11</v>
      </c>
    </row>
    <row r="27" spans="1:24" x14ac:dyDescent="0.25">
      <c r="A27" s="156" t="s">
        <v>12</v>
      </c>
      <c r="B27" s="157">
        <v>1</v>
      </c>
      <c r="C27" s="157">
        <v>4</v>
      </c>
      <c r="D27" s="157">
        <v>43</v>
      </c>
      <c r="E27" s="157">
        <v>37</v>
      </c>
      <c r="F27" s="157">
        <v>17</v>
      </c>
      <c r="G27" s="157">
        <v>22</v>
      </c>
      <c r="H27" s="157">
        <v>19</v>
      </c>
      <c r="I27" s="157">
        <v>15</v>
      </c>
      <c r="J27" s="127">
        <f t="shared" ref="J27:J33" si="0">SUM(B27:I27)</f>
        <v>158</v>
      </c>
      <c r="K27" s="87"/>
      <c r="L27" s="87"/>
      <c r="M27" s="23" t="s">
        <v>12</v>
      </c>
      <c r="N27" s="157">
        <v>1</v>
      </c>
      <c r="O27" s="157">
        <v>7</v>
      </c>
      <c r="P27" s="157">
        <v>26</v>
      </c>
      <c r="Q27" s="157">
        <v>16</v>
      </c>
      <c r="R27" s="157">
        <v>12</v>
      </c>
      <c r="S27" s="157">
        <v>6</v>
      </c>
      <c r="T27" s="157">
        <v>11</v>
      </c>
      <c r="U27" s="157">
        <v>12</v>
      </c>
      <c r="V27" s="127">
        <f>SUM(N27:U27)</f>
        <v>91</v>
      </c>
      <c r="X27" s="55"/>
    </row>
    <row r="28" spans="1:24" x14ac:dyDescent="0.25">
      <c r="A28" s="156" t="s">
        <v>13</v>
      </c>
      <c r="B28" s="157">
        <v>0</v>
      </c>
      <c r="C28" s="157">
        <v>8</v>
      </c>
      <c r="D28" s="157">
        <v>66</v>
      </c>
      <c r="E28" s="157">
        <v>67</v>
      </c>
      <c r="F28" s="157">
        <v>55</v>
      </c>
      <c r="G28" s="157">
        <v>42</v>
      </c>
      <c r="H28" s="157">
        <v>34</v>
      </c>
      <c r="I28" s="157">
        <v>29</v>
      </c>
      <c r="J28" s="127">
        <f t="shared" si="0"/>
        <v>301</v>
      </c>
      <c r="K28" s="87"/>
      <c r="L28" s="87"/>
      <c r="M28" s="23" t="s">
        <v>13</v>
      </c>
      <c r="N28" s="157">
        <v>1</v>
      </c>
      <c r="O28" s="157">
        <v>4</v>
      </c>
      <c r="P28" s="157">
        <v>36</v>
      </c>
      <c r="Q28" s="157">
        <v>31</v>
      </c>
      <c r="R28" s="157">
        <v>19</v>
      </c>
      <c r="S28" s="157">
        <v>15</v>
      </c>
      <c r="T28" s="157">
        <v>27</v>
      </c>
      <c r="U28" s="157">
        <v>20</v>
      </c>
      <c r="V28" s="127">
        <f t="shared" ref="V28:V33" si="1">SUM(N28:U28)</f>
        <v>153</v>
      </c>
      <c r="X28" s="55"/>
    </row>
    <row r="29" spans="1:24" x14ac:dyDescent="0.25">
      <c r="A29" s="156" t="s">
        <v>14</v>
      </c>
      <c r="B29" s="157">
        <v>3</v>
      </c>
      <c r="C29" s="157">
        <v>15</v>
      </c>
      <c r="D29" s="157">
        <v>17</v>
      </c>
      <c r="E29" s="157">
        <v>8</v>
      </c>
      <c r="F29" s="157">
        <v>6</v>
      </c>
      <c r="G29" s="157">
        <v>3</v>
      </c>
      <c r="H29" s="157">
        <v>1</v>
      </c>
      <c r="I29" s="157">
        <v>3</v>
      </c>
      <c r="J29" s="127">
        <f t="shared" si="0"/>
        <v>56</v>
      </c>
      <c r="K29" s="87"/>
      <c r="L29" s="87"/>
      <c r="M29" s="23" t="s">
        <v>14</v>
      </c>
      <c r="N29" s="157">
        <v>5</v>
      </c>
      <c r="O29" s="157">
        <v>7</v>
      </c>
      <c r="P29" s="157">
        <v>18</v>
      </c>
      <c r="Q29" s="157">
        <v>20</v>
      </c>
      <c r="R29" s="157">
        <v>8</v>
      </c>
      <c r="S29" s="157">
        <v>10</v>
      </c>
      <c r="T29" s="157">
        <v>15</v>
      </c>
      <c r="U29" s="157">
        <v>12</v>
      </c>
      <c r="V29" s="127">
        <f t="shared" si="1"/>
        <v>95</v>
      </c>
      <c r="X29" s="55"/>
    </row>
    <row r="30" spans="1:24" x14ac:dyDescent="0.25">
      <c r="A30" s="156" t="s">
        <v>15</v>
      </c>
      <c r="B30" s="157">
        <v>0</v>
      </c>
      <c r="C30" s="157">
        <v>19</v>
      </c>
      <c r="D30" s="157">
        <v>74</v>
      </c>
      <c r="E30" s="157">
        <v>124</v>
      </c>
      <c r="F30" s="157">
        <v>141</v>
      </c>
      <c r="G30" s="157">
        <v>91</v>
      </c>
      <c r="H30" s="157">
        <v>32</v>
      </c>
      <c r="I30" s="157">
        <v>12</v>
      </c>
      <c r="J30" s="127">
        <f t="shared" si="0"/>
        <v>493</v>
      </c>
      <c r="K30" s="87"/>
      <c r="L30" s="87"/>
      <c r="M30" s="23" t="s">
        <v>15</v>
      </c>
      <c r="N30" s="157">
        <v>0</v>
      </c>
      <c r="O30" s="157">
        <v>6</v>
      </c>
      <c r="P30" s="157">
        <v>4</v>
      </c>
      <c r="Q30" s="157">
        <v>11</v>
      </c>
      <c r="R30" s="157">
        <v>23</v>
      </c>
      <c r="S30" s="157">
        <v>7</v>
      </c>
      <c r="T30" s="157">
        <v>2</v>
      </c>
      <c r="U30" s="157">
        <v>3</v>
      </c>
      <c r="V30" s="127">
        <f t="shared" si="1"/>
        <v>56</v>
      </c>
      <c r="X30" s="55"/>
    </row>
    <row r="31" spans="1:24" x14ac:dyDescent="0.25">
      <c r="A31" s="158" t="s">
        <v>16</v>
      </c>
      <c r="B31" s="157">
        <v>0</v>
      </c>
      <c r="C31" s="157">
        <v>12</v>
      </c>
      <c r="D31" s="157">
        <v>12</v>
      </c>
      <c r="E31" s="157">
        <v>35</v>
      </c>
      <c r="F31" s="157">
        <v>106</v>
      </c>
      <c r="G31" s="157">
        <v>66</v>
      </c>
      <c r="H31" s="157">
        <v>46</v>
      </c>
      <c r="I31" s="157">
        <v>22</v>
      </c>
      <c r="J31" s="127">
        <f t="shared" si="0"/>
        <v>299</v>
      </c>
      <c r="K31" s="87"/>
      <c r="L31" s="87"/>
      <c r="M31" s="28" t="s">
        <v>16</v>
      </c>
      <c r="N31" s="157">
        <v>0</v>
      </c>
      <c r="O31" s="157">
        <v>5</v>
      </c>
      <c r="P31" s="157">
        <v>0</v>
      </c>
      <c r="Q31" s="157">
        <v>5</v>
      </c>
      <c r="R31" s="157">
        <v>6</v>
      </c>
      <c r="S31" s="157">
        <v>7</v>
      </c>
      <c r="T31" s="157">
        <v>5</v>
      </c>
      <c r="U31" s="157">
        <v>2</v>
      </c>
      <c r="V31" s="127">
        <f t="shared" si="1"/>
        <v>30</v>
      </c>
      <c r="X31" s="55"/>
    </row>
    <row r="32" spans="1:24" x14ac:dyDescent="0.25">
      <c r="A32" s="156" t="s">
        <v>17</v>
      </c>
      <c r="B32" s="157">
        <v>5</v>
      </c>
      <c r="C32" s="157">
        <v>12</v>
      </c>
      <c r="D32" s="157">
        <v>14</v>
      </c>
      <c r="E32" s="157">
        <v>15</v>
      </c>
      <c r="F32" s="157">
        <v>23</v>
      </c>
      <c r="G32" s="157">
        <v>13</v>
      </c>
      <c r="H32" s="157">
        <v>17</v>
      </c>
      <c r="I32" s="157">
        <v>22</v>
      </c>
      <c r="J32" s="127">
        <f t="shared" si="0"/>
        <v>121</v>
      </c>
      <c r="K32" s="87"/>
      <c r="L32" s="87"/>
      <c r="M32" s="23" t="s">
        <v>17</v>
      </c>
      <c r="N32" s="157">
        <v>2</v>
      </c>
      <c r="O32" s="157">
        <v>6</v>
      </c>
      <c r="P32" s="157">
        <v>12</v>
      </c>
      <c r="Q32" s="157">
        <v>13</v>
      </c>
      <c r="R32" s="157">
        <v>21</v>
      </c>
      <c r="S32" s="157">
        <v>9</v>
      </c>
      <c r="T32" s="157">
        <v>10</v>
      </c>
      <c r="U32" s="157">
        <v>21</v>
      </c>
      <c r="V32" s="127">
        <f t="shared" si="1"/>
        <v>94</v>
      </c>
      <c r="X32" s="55"/>
    </row>
    <row r="33" spans="1:24" x14ac:dyDescent="0.25">
      <c r="A33" s="156" t="s">
        <v>18</v>
      </c>
      <c r="B33" s="157">
        <v>0</v>
      </c>
      <c r="C33" s="157">
        <v>0</v>
      </c>
      <c r="D33" s="157">
        <v>2</v>
      </c>
      <c r="E33" s="157">
        <v>1</v>
      </c>
      <c r="F33" s="157">
        <v>1</v>
      </c>
      <c r="G33" s="157">
        <v>1</v>
      </c>
      <c r="H33" s="157">
        <v>0</v>
      </c>
      <c r="I33" s="157">
        <v>0</v>
      </c>
      <c r="J33" s="127">
        <f t="shared" si="0"/>
        <v>5</v>
      </c>
      <c r="K33" s="87"/>
      <c r="L33" s="87"/>
      <c r="M33" s="23" t="s">
        <v>18</v>
      </c>
      <c r="N33" s="157">
        <v>0</v>
      </c>
      <c r="O33" s="157">
        <v>0</v>
      </c>
      <c r="P33" s="157">
        <v>0</v>
      </c>
      <c r="Q33" s="157">
        <v>0</v>
      </c>
      <c r="R33" s="157">
        <v>0</v>
      </c>
      <c r="S33" s="157">
        <v>0</v>
      </c>
      <c r="T33" s="157">
        <v>0</v>
      </c>
      <c r="U33" s="157">
        <v>0</v>
      </c>
      <c r="V33" s="127">
        <f t="shared" si="1"/>
        <v>0</v>
      </c>
      <c r="X33" s="55"/>
    </row>
    <row r="34" spans="1:24" x14ac:dyDescent="0.25">
      <c r="A34" s="23" t="s">
        <v>19</v>
      </c>
      <c r="B34" s="29">
        <f>SUM(B27:B33)</f>
        <v>9</v>
      </c>
      <c r="C34" s="29">
        <f t="shared" ref="C34:H34" si="2">SUM(C27:C33)</f>
        <v>70</v>
      </c>
      <c r="D34" s="29">
        <f t="shared" si="2"/>
        <v>228</v>
      </c>
      <c r="E34" s="29">
        <f t="shared" si="2"/>
        <v>287</v>
      </c>
      <c r="F34" s="29">
        <f t="shared" si="2"/>
        <v>349</v>
      </c>
      <c r="G34" s="29">
        <f t="shared" si="2"/>
        <v>238</v>
      </c>
      <c r="H34" s="29">
        <f t="shared" si="2"/>
        <v>149</v>
      </c>
      <c r="I34" s="29">
        <f>SUM(I27:I33)</f>
        <v>103</v>
      </c>
      <c r="J34" s="29">
        <f>SUM(J27:J33)</f>
        <v>1433</v>
      </c>
      <c r="K34" s="87"/>
      <c r="L34" s="87"/>
      <c r="M34" s="23" t="s">
        <v>19</v>
      </c>
      <c r="N34" s="29">
        <f>SUM(N27:N33)</f>
        <v>9</v>
      </c>
      <c r="O34" s="29">
        <f t="shared" ref="O34:V34" si="3">SUM(O27:O33)</f>
        <v>35</v>
      </c>
      <c r="P34" s="29">
        <f t="shared" si="3"/>
        <v>96</v>
      </c>
      <c r="Q34" s="29">
        <f t="shared" si="3"/>
        <v>96</v>
      </c>
      <c r="R34" s="29">
        <f t="shared" si="3"/>
        <v>89</v>
      </c>
      <c r="S34" s="29">
        <f t="shared" si="3"/>
        <v>54</v>
      </c>
      <c r="T34" s="29">
        <f t="shared" si="3"/>
        <v>70</v>
      </c>
      <c r="U34" s="29">
        <f t="shared" si="3"/>
        <v>70</v>
      </c>
      <c r="V34" s="29">
        <f t="shared" si="3"/>
        <v>519</v>
      </c>
    </row>
    <row r="35" spans="1:24" x14ac:dyDescent="0.25">
      <c r="A35" s="49"/>
      <c r="B35" s="26"/>
      <c r="C35" s="26"/>
      <c r="D35" s="26"/>
      <c r="E35" s="26"/>
      <c r="F35" s="26"/>
      <c r="G35" s="26"/>
      <c r="H35" s="26"/>
      <c r="I35" s="26"/>
      <c r="J35" s="26"/>
      <c r="K35" s="87"/>
      <c r="L35" s="87"/>
      <c r="M35" s="49"/>
      <c r="N35" s="26"/>
      <c r="O35" s="26"/>
      <c r="P35" s="26"/>
      <c r="Q35" s="26"/>
      <c r="R35" s="26"/>
      <c r="S35" s="26"/>
      <c r="T35" s="26"/>
      <c r="U35" s="26"/>
      <c r="V35" s="26"/>
    </row>
    <row r="36" spans="1:24" s="24" customFormat="1" x14ac:dyDescent="0.25">
      <c r="A36" s="24" t="s">
        <v>202</v>
      </c>
      <c r="L36" s="100"/>
      <c r="M36" s="24" t="s">
        <v>203</v>
      </c>
    </row>
    <row r="37" spans="1:24" x14ac:dyDescent="0.25">
      <c r="L37" s="87"/>
    </row>
    <row r="38" spans="1:24" x14ac:dyDescent="0.25">
      <c r="A38" s="50" t="s">
        <v>66</v>
      </c>
      <c r="B38" s="59" t="s">
        <v>3</v>
      </c>
      <c r="C38" s="59" t="s">
        <v>4</v>
      </c>
      <c r="D38" s="59" t="s">
        <v>5</v>
      </c>
      <c r="E38" s="59" t="s">
        <v>6</v>
      </c>
      <c r="F38" s="59" t="s">
        <v>7</v>
      </c>
      <c r="G38" s="59" t="s">
        <v>8</v>
      </c>
      <c r="H38" s="59" t="s">
        <v>9</v>
      </c>
      <c r="I38" s="59" t="s">
        <v>10</v>
      </c>
      <c r="J38" s="59" t="s">
        <v>11</v>
      </c>
      <c r="L38" s="87"/>
      <c r="M38" s="33" t="s">
        <v>53</v>
      </c>
      <c r="N38" s="60" t="s">
        <v>3</v>
      </c>
      <c r="O38" s="60" t="s">
        <v>4</v>
      </c>
      <c r="P38" s="60" t="s">
        <v>5</v>
      </c>
      <c r="Q38" s="60" t="s">
        <v>6</v>
      </c>
      <c r="R38" s="60" t="s">
        <v>7</v>
      </c>
      <c r="S38" s="60" t="s">
        <v>8</v>
      </c>
      <c r="T38" s="60" t="s">
        <v>9</v>
      </c>
      <c r="U38" s="60" t="s">
        <v>10</v>
      </c>
      <c r="V38" s="60" t="s">
        <v>11</v>
      </c>
    </row>
    <row r="39" spans="1:24" x14ac:dyDescent="0.25">
      <c r="A39" s="23" t="s">
        <v>12</v>
      </c>
      <c r="B39" s="157">
        <v>1</v>
      </c>
      <c r="C39" s="157">
        <v>4</v>
      </c>
      <c r="D39" s="157">
        <v>42</v>
      </c>
      <c r="E39" s="157">
        <v>35</v>
      </c>
      <c r="F39" s="157">
        <v>16</v>
      </c>
      <c r="G39" s="157">
        <v>22</v>
      </c>
      <c r="H39" s="157">
        <v>17</v>
      </c>
      <c r="I39" s="157">
        <v>11</v>
      </c>
      <c r="J39" s="127">
        <f t="shared" ref="J39:J45" si="4">SUM(B39:I39)</f>
        <v>148</v>
      </c>
      <c r="K39" s="87"/>
      <c r="L39" s="87"/>
      <c r="M39" s="23" t="s">
        <v>12</v>
      </c>
      <c r="N39" s="157">
        <v>1</v>
      </c>
      <c r="O39" s="157">
        <v>5</v>
      </c>
      <c r="P39" s="157">
        <v>25</v>
      </c>
      <c r="Q39" s="157">
        <v>15</v>
      </c>
      <c r="R39" s="157">
        <v>11</v>
      </c>
      <c r="S39" s="157">
        <v>6</v>
      </c>
      <c r="T39" s="157">
        <v>10</v>
      </c>
      <c r="U39" s="157">
        <v>11</v>
      </c>
      <c r="V39" s="127">
        <f>SUM(N39:U39)</f>
        <v>84</v>
      </c>
    </row>
    <row r="40" spans="1:24" x14ac:dyDescent="0.25">
      <c r="A40" s="23" t="s">
        <v>13</v>
      </c>
      <c r="B40" s="157">
        <v>0</v>
      </c>
      <c r="C40" s="157">
        <v>8</v>
      </c>
      <c r="D40" s="157">
        <v>64</v>
      </c>
      <c r="E40" s="157">
        <v>65</v>
      </c>
      <c r="F40" s="157">
        <v>54</v>
      </c>
      <c r="G40" s="157">
        <v>40</v>
      </c>
      <c r="H40" s="157">
        <v>31</v>
      </c>
      <c r="I40" s="157">
        <v>22</v>
      </c>
      <c r="J40" s="127">
        <f t="shared" si="4"/>
        <v>284</v>
      </c>
      <c r="K40" s="87"/>
      <c r="L40" s="87"/>
      <c r="M40" s="23" t="s">
        <v>13</v>
      </c>
      <c r="N40" s="157">
        <v>1</v>
      </c>
      <c r="O40" s="157">
        <v>2</v>
      </c>
      <c r="P40" s="157">
        <v>36</v>
      </c>
      <c r="Q40" s="157">
        <v>30</v>
      </c>
      <c r="R40" s="157">
        <v>17</v>
      </c>
      <c r="S40" s="157">
        <v>15</v>
      </c>
      <c r="T40" s="157">
        <v>24</v>
      </c>
      <c r="U40" s="157">
        <v>17</v>
      </c>
      <c r="V40" s="127">
        <f t="shared" ref="V40:V45" si="5">SUM(N40:U40)</f>
        <v>142</v>
      </c>
    </row>
    <row r="41" spans="1:24" x14ac:dyDescent="0.25">
      <c r="A41" s="23" t="s">
        <v>14</v>
      </c>
      <c r="B41" s="157">
        <v>3</v>
      </c>
      <c r="C41" s="157">
        <v>14</v>
      </c>
      <c r="D41" s="157">
        <v>16</v>
      </c>
      <c r="E41" s="157">
        <v>8</v>
      </c>
      <c r="F41" s="157">
        <v>6</v>
      </c>
      <c r="G41" s="157">
        <v>3</v>
      </c>
      <c r="H41" s="157">
        <v>1</v>
      </c>
      <c r="I41" s="157">
        <v>3</v>
      </c>
      <c r="J41" s="127">
        <f t="shared" si="4"/>
        <v>54</v>
      </c>
      <c r="K41" s="87"/>
      <c r="L41" s="87"/>
      <c r="M41" s="23" t="s">
        <v>14</v>
      </c>
      <c r="N41" s="157">
        <v>4</v>
      </c>
      <c r="O41" s="157">
        <v>7</v>
      </c>
      <c r="P41" s="157">
        <v>18</v>
      </c>
      <c r="Q41" s="157">
        <v>20</v>
      </c>
      <c r="R41" s="157">
        <v>7</v>
      </c>
      <c r="S41" s="157">
        <v>9</v>
      </c>
      <c r="T41" s="157">
        <v>14</v>
      </c>
      <c r="U41" s="157">
        <v>12</v>
      </c>
      <c r="V41" s="127">
        <f t="shared" si="5"/>
        <v>91</v>
      </c>
    </row>
    <row r="42" spans="1:24" x14ac:dyDescent="0.25">
      <c r="A42" s="23" t="s">
        <v>15</v>
      </c>
      <c r="B42" s="157">
        <v>0</v>
      </c>
      <c r="C42" s="157">
        <v>19</v>
      </c>
      <c r="D42" s="157">
        <v>68</v>
      </c>
      <c r="E42" s="157">
        <v>116</v>
      </c>
      <c r="F42" s="157">
        <v>138</v>
      </c>
      <c r="G42" s="157">
        <v>88</v>
      </c>
      <c r="H42" s="157">
        <v>30</v>
      </c>
      <c r="I42" s="157">
        <v>10</v>
      </c>
      <c r="J42" s="127">
        <f t="shared" si="4"/>
        <v>469</v>
      </c>
      <c r="K42" s="87"/>
      <c r="L42" s="87"/>
      <c r="M42" s="23" t="s">
        <v>15</v>
      </c>
      <c r="N42" s="157">
        <v>0</v>
      </c>
      <c r="O42" s="157">
        <v>6</v>
      </c>
      <c r="P42" s="157">
        <v>4</v>
      </c>
      <c r="Q42" s="157">
        <v>10</v>
      </c>
      <c r="R42" s="157">
        <v>22</v>
      </c>
      <c r="S42" s="157">
        <v>7</v>
      </c>
      <c r="T42" s="157">
        <v>2</v>
      </c>
      <c r="U42" s="157">
        <v>3</v>
      </c>
      <c r="V42" s="127">
        <f t="shared" si="5"/>
        <v>54</v>
      </c>
    </row>
    <row r="43" spans="1:24" x14ac:dyDescent="0.25">
      <c r="A43" s="28" t="s">
        <v>16</v>
      </c>
      <c r="B43" s="157">
        <v>0</v>
      </c>
      <c r="C43" s="157">
        <v>11</v>
      </c>
      <c r="D43" s="157">
        <v>11</v>
      </c>
      <c r="E43" s="157">
        <v>35</v>
      </c>
      <c r="F43" s="157">
        <v>99</v>
      </c>
      <c r="G43" s="157">
        <v>66</v>
      </c>
      <c r="H43" s="157">
        <v>44</v>
      </c>
      <c r="I43" s="157">
        <v>19</v>
      </c>
      <c r="J43" s="127">
        <f t="shared" si="4"/>
        <v>285</v>
      </c>
      <c r="K43" s="87"/>
      <c r="L43" s="87"/>
      <c r="M43" s="28" t="s">
        <v>16</v>
      </c>
      <c r="N43" s="157">
        <v>0</v>
      </c>
      <c r="O43" s="157">
        <v>5</v>
      </c>
      <c r="P43" s="157">
        <v>0</v>
      </c>
      <c r="Q43" s="157">
        <v>5</v>
      </c>
      <c r="R43" s="157">
        <v>6</v>
      </c>
      <c r="S43" s="157">
        <v>7</v>
      </c>
      <c r="T43" s="157">
        <v>5</v>
      </c>
      <c r="U43" s="157">
        <v>2</v>
      </c>
      <c r="V43" s="127">
        <f t="shared" si="5"/>
        <v>30</v>
      </c>
    </row>
    <row r="44" spans="1:24" x14ac:dyDescent="0.25">
      <c r="A44" s="23" t="s">
        <v>17</v>
      </c>
      <c r="B44" s="157">
        <v>4</v>
      </c>
      <c r="C44" s="157">
        <v>11</v>
      </c>
      <c r="D44" s="157">
        <v>11</v>
      </c>
      <c r="E44" s="157">
        <v>15</v>
      </c>
      <c r="F44" s="157">
        <v>22</v>
      </c>
      <c r="G44" s="157">
        <v>13</v>
      </c>
      <c r="H44" s="157">
        <v>13</v>
      </c>
      <c r="I44" s="157">
        <v>13</v>
      </c>
      <c r="J44" s="127">
        <f t="shared" si="4"/>
        <v>102</v>
      </c>
      <c r="K44" s="87"/>
      <c r="L44" s="87"/>
      <c r="M44" s="23" t="s">
        <v>17</v>
      </c>
      <c r="N44" s="157">
        <v>1</v>
      </c>
      <c r="O44" s="157">
        <v>3</v>
      </c>
      <c r="P44" s="157">
        <v>10</v>
      </c>
      <c r="Q44" s="157">
        <v>13</v>
      </c>
      <c r="R44" s="157">
        <v>20</v>
      </c>
      <c r="S44" s="157">
        <v>8</v>
      </c>
      <c r="T44" s="157">
        <v>10</v>
      </c>
      <c r="U44" s="157">
        <v>15</v>
      </c>
      <c r="V44" s="127">
        <f t="shared" si="5"/>
        <v>80</v>
      </c>
    </row>
    <row r="45" spans="1:24" x14ac:dyDescent="0.25">
      <c r="A45" s="23" t="s">
        <v>18</v>
      </c>
      <c r="B45" s="157">
        <v>0</v>
      </c>
      <c r="C45" s="157">
        <v>0</v>
      </c>
      <c r="D45" s="157">
        <v>2</v>
      </c>
      <c r="E45" s="157">
        <v>1</v>
      </c>
      <c r="F45" s="157">
        <v>1</v>
      </c>
      <c r="G45" s="157">
        <v>0</v>
      </c>
      <c r="H45" s="157">
        <v>0</v>
      </c>
      <c r="I45" s="157">
        <v>0</v>
      </c>
      <c r="J45" s="127">
        <f t="shared" si="4"/>
        <v>4</v>
      </c>
      <c r="K45" s="87"/>
      <c r="L45" s="87"/>
      <c r="M45" s="23" t="s">
        <v>18</v>
      </c>
      <c r="N45" s="157">
        <v>0</v>
      </c>
      <c r="O45" s="157">
        <v>0</v>
      </c>
      <c r="P45" s="157">
        <v>0</v>
      </c>
      <c r="Q45" s="157">
        <v>0</v>
      </c>
      <c r="R45" s="157">
        <v>0</v>
      </c>
      <c r="S45" s="157">
        <v>0</v>
      </c>
      <c r="T45" s="157">
        <v>0</v>
      </c>
      <c r="U45" s="157">
        <v>0</v>
      </c>
      <c r="V45" s="127">
        <f t="shared" si="5"/>
        <v>0</v>
      </c>
    </row>
    <row r="46" spans="1:24" x14ac:dyDescent="0.25">
      <c r="A46" s="23" t="s">
        <v>19</v>
      </c>
      <c r="B46" s="29">
        <f>SUM(B39:B45)</f>
        <v>8</v>
      </c>
      <c r="C46" s="29">
        <f t="shared" ref="C46:J46" si="6">SUM(C39:C45)</f>
        <v>67</v>
      </c>
      <c r="D46" s="29">
        <f t="shared" si="6"/>
        <v>214</v>
      </c>
      <c r="E46" s="29">
        <f t="shared" si="6"/>
        <v>275</v>
      </c>
      <c r="F46" s="29">
        <f t="shared" si="6"/>
        <v>336</v>
      </c>
      <c r="G46" s="29">
        <f t="shared" si="6"/>
        <v>232</v>
      </c>
      <c r="H46" s="29">
        <f t="shared" si="6"/>
        <v>136</v>
      </c>
      <c r="I46" s="29">
        <f t="shared" si="6"/>
        <v>78</v>
      </c>
      <c r="J46" s="29">
        <f t="shared" si="6"/>
        <v>1346</v>
      </c>
      <c r="K46" s="87"/>
      <c r="L46" s="87"/>
      <c r="M46" s="23" t="s">
        <v>19</v>
      </c>
      <c r="N46" s="29">
        <f>SUM(N39:N45)</f>
        <v>7</v>
      </c>
      <c r="O46" s="29">
        <f t="shared" ref="O46:V46" si="7">SUM(O39:O45)</f>
        <v>28</v>
      </c>
      <c r="P46" s="29">
        <f t="shared" si="7"/>
        <v>93</v>
      </c>
      <c r="Q46" s="29">
        <f t="shared" si="7"/>
        <v>93</v>
      </c>
      <c r="R46" s="29">
        <f t="shared" si="7"/>
        <v>83</v>
      </c>
      <c r="S46" s="29">
        <f t="shared" si="7"/>
        <v>52</v>
      </c>
      <c r="T46" s="29">
        <f t="shared" si="7"/>
        <v>65</v>
      </c>
      <c r="U46" s="29">
        <f t="shared" si="7"/>
        <v>60</v>
      </c>
      <c r="V46" s="29">
        <f t="shared" si="7"/>
        <v>481</v>
      </c>
    </row>
    <row r="47" spans="1:24" x14ac:dyDescent="0.25">
      <c r="A47" s="49"/>
      <c r="B47" s="26"/>
      <c r="C47" s="26"/>
      <c r="D47" s="26"/>
      <c r="E47" s="26"/>
      <c r="F47" s="26"/>
      <c r="G47" s="26"/>
      <c r="H47" s="26"/>
      <c r="I47" s="26"/>
      <c r="J47" s="26"/>
      <c r="K47" s="87"/>
      <c r="L47" s="87"/>
      <c r="M47" s="49"/>
      <c r="N47" s="26"/>
      <c r="O47" s="26"/>
      <c r="P47" s="26"/>
      <c r="Q47" s="26"/>
      <c r="R47" s="26"/>
      <c r="S47" s="26"/>
      <c r="T47" s="26"/>
      <c r="U47" s="26"/>
      <c r="V47" s="26"/>
    </row>
    <row r="48" spans="1:24" s="24" customFormat="1" x14ac:dyDescent="0.25">
      <c r="A48" s="24" t="s">
        <v>233</v>
      </c>
      <c r="L48" s="100"/>
      <c r="M48" s="24" t="s">
        <v>218</v>
      </c>
    </row>
    <row r="49" spans="1:23" x14ac:dyDescent="0.25">
      <c r="L49" s="87"/>
    </row>
    <row r="50" spans="1:23" x14ac:dyDescent="0.25">
      <c r="A50" s="50" t="s">
        <v>66</v>
      </c>
      <c r="B50" s="59" t="s">
        <v>3</v>
      </c>
      <c r="C50" s="59" t="s">
        <v>4</v>
      </c>
      <c r="D50" s="59" t="s">
        <v>5</v>
      </c>
      <c r="E50" s="59" t="s">
        <v>6</v>
      </c>
      <c r="F50" s="59" t="s">
        <v>7</v>
      </c>
      <c r="G50" s="59" t="s">
        <v>8</v>
      </c>
      <c r="H50" s="59" t="s">
        <v>9</v>
      </c>
      <c r="I50" s="59" t="s">
        <v>10</v>
      </c>
      <c r="J50" s="59" t="s">
        <v>11</v>
      </c>
      <c r="L50" s="87"/>
      <c r="M50" s="33" t="s">
        <v>53</v>
      </c>
      <c r="N50" s="60" t="s">
        <v>3</v>
      </c>
      <c r="O50" s="60" t="s">
        <v>4</v>
      </c>
      <c r="P50" s="60" t="s">
        <v>5</v>
      </c>
      <c r="Q50" s="60" t="s">
        <v>6</v>
      </c>
      <c r="R50" s="60" t="s">
        <v>7</v>
      </c>
      <c r="S50" s="60" t="s">
        <v>8</v>
      </c>
      <c r="T50" s="60" t="s">
        <v>9</v>
      </c>
      <c r="U50" s="60" t="s">
        <v>10</v>
      </c>
      <c r="V50" s="60" t="s">
        <v>11</v>
      </c>
    </row>
    <row r="51" spans="1:23" x14ac:dyDescent="0.25">
      <c r="A51" s="23" t="s">
        <v>12</v>
      </c>
      <c r="B51" s="157">
        <v>0</v>
      </c>
      <c r="C51" s="157">
        <v>0</v>
      </c>
      <c r="D51" s="157">
        <v>1</v>
      </c>
      <c r="E51" s="157">
        <v>1</v>
      </c>
      <c r="F51" s="157">
        <v>1</v>
      </c>
      <c r="G51" s="157">
        <v>0</v>
      </c>
      <c r="H51" s="157">
        <v>2</v>
      </c>
      <c r="I51" s="157">
        <v>3</v>
      </c>
      <c r="J51" s="29">
        <f t="shared" ref="J51:J57" si="8">SUM(B51:I51)</f>
        <v>8</v>
      </c>
      <c r="K51" s="87"/>
      <c r="L51" s="87"/>
      <c r="M51" s="23" t="s">
        <v>12</v>
      </c>
      <c r="N51" s="157">
        <v>0</v>
      </c>
      <c r="O51" s="157">
        <v>2</v>
      </c>
      <c r="P51" s="157">
        <v>1</v>
      </c>
      <c r="Q51" s="157">
        <v>0</v>
      </c>
      <c r="R51" s="157">
        <v>1</v>
      </c>
      <c r="S51" s="157">
        <v>0</v>
      </c>
      <c r="T51" s="157">
        <v>1</v>
      </c>
      <c r="U51" s="157">
        <v>1</v>
      </c>
      <c r="V51" s="29">
        <f>SUM(N51:U51)</f>
        <v>6</v>
      </c>
    </row>
    <row r="52" spans="1:23" x14ac:dyDescent="0.25">
      <c r="A52" s="23" t="s">
        <v>13</v>
      </c>
      <c r="B52" s="157">
        <v>0</v>
      </c>
      <c r="C52" s="157">
        <v>0</v>
      </c>
      <c r="D52" s="157">
        <v>2</v>
      </c>
      <c r="E52" s="157">
        <v>2</v>
      </c>
      <c r="F52" s="157">
        <v>0</v>
      </c>
      <c r="G52" s="157">
        <v>1</v>
      </c>
      <c r="H52" s="157">
        <v>3</v>
      </c>
      <c r="I52" s="157">
        <v>5</v>
      </c>
      <c r="J52" s="29">
        <f t="shared" si="8"/>
        <v>13</v>
      </c>
      <c r="K52" s="87"/>
      <c r="L52" s="87"/>
      <c r="M52" s="23" t="s">
        <v>13</v>
      </c>
      <c r="N52" s="157">
        <v>0</v>
      </c>
      <c r="O52" s="157">
        <v>1</v>
      </c>
      <c r="P52" s="157">
        <v>0</v>
      </c>
      <c r="Q52" s="157">
        <v>1</v>
      </c>
      <c r="R52" s="157">
        <v>2</v>
      </c>
      <c r="S52" s="157">
        <v>0</v>
      </c>
      <c r="T52" s="157">
        <v>3</v>
      </c>
      <c r="U52" s="157">
        <v>3</v>
      </c>
      <c r="V52" s="29">
        <f t="shared" ref="V52:V57" si="9">SUM(N52:U52)</f>
        <v>10</v>
      </c>
    </row>
    <row r="53" spans="1:23" x14ac:dyDescent="0.25">
      <c r="A53" s="23" t="s">
        <v>14</v>
      </c>
      <c r="B53" s="157">
        <v>0</v>
      </c>
      <c r="C53" s="157">
        <v>0</v>
      </c>
      <c r="D53" s="157">
        <v>0</v>
      </c>
      <c r="E53" s="157">
        <v>0</v>
      </c>
      <c r="F53" s="157">
        <v>0</v>
      </c>
      <c r="G53" s="157">
        <v>0</v>
      </c>
      <c r="H53" s="157">
        <v>0</v>
      </c>
      <c r="I53" s="157">
        <v>0</v>
      </c>
      <c r="J53" s="29">
        <f t="shared" si="8"/>
        <v>0</v>
      </c>
      <c r="K53" s="87"/>
      <c r="L53" s="87"/>
      <c r="M53" s="23" t="s">
        <v>14</v>
      </c>
      <c r="N53" s="157">
        <v>0</v>
      </c>
      <c r="O53" s="157">
        <v>0</v>
      </c>
      <c r="P53" s="157">
        <v>0</v>
      </c>
      <c r="Q53" s="157">
        <v>0</v>
      </c>
      <c r="R53" s="157">
        <v>1</v>
      </c>
      <c r="S53" s="157">
        <v>1</v>
      </c>
      <c r="T53" s="157">
        <v>1</v>
      </c>
      <c r="U53" s="157">
        <v>0</v>
      </c>
      <c r="V53" s="29">
        <f t="shared" si="9"/>
        <v>3</v>
      </c>
    </row>
    <row r="54" spans="1:23" x14ac:dyDescent="0.25">
      <c r="A54" s="23" t="s">
        <v>15</v>
      </c>
      <c r="B54" s="157">
        <v>0</v>
      </c>
      <c r="C54" s="157">
        <v>0</v>
      </c>
      <c r="D54" s="157">
        <v>5</v>
      </c>
      <c r="E54" s="157">
        <v>8</v>
      </c>
      <c r="F54" s="157">
        <v>3</v>
      </c>
      <c r="G54" s="157">
        <v>3</v>
      </c>
      <c r="H54" s="157">
        <v>2</v>
      </c>
      <c r="I54" s="157">
        <v>2</v>
      </c>
      <c r="J54" s="29">
        <f t="shared" si="8"/>
        <v>23</v>
      </c>
      <c r="K54" s="87"/>
      <c r="L54" s="87"/>
      <c r="M54" s="23" t="s">
        <v>15</v>
      </c>
      <c r="N54" s="157">
        <v>0</v>
      </c>
      <c r="O54" s="157">
        <v>0</v>
      </c>
      <c r="P54" s="157">
        <v>0</v>
      </c>
      <c r="Q54" s="157">
        <v>1</v>
      </c>
      <c r="R54" s="157">
        <v>1</v>
      </c>
      <c r="S54" s="157">
        <v>0</v>
      </c>
      <c r="T54" s="157">
        <v>0</v>
      </c>
      <c r="U54" s="157">
        <v>0</v>
      </c>
      <c r="V54" s="29">
        <f t="shared" si="9"/>
        <v>2</v>
      </c>
    </row>
    <row r="55" spans="1:23" x14ac:dyDescent="0.25">
      <c r="A55" s="28" t="s">
        <v>16</v>
      </c>
      <c r="B55" s="157">
        <v>0</v>
      </c>
      <c r="C55" s="157">
        <v>0</v>
      </c>
      <c r="D55" s="157">
        <v>1</v>
      </c>
      <c r="E55" s="157">
        <v>0</v>
      </c>
      <c r="F55" s="157">
        <v>6</v>
      </c>
      <c r="G55" s="157">
        <v>0</v>
      </c>
      <c r="H55" s="157">
        <v>2</v>
      </c>
      <c r="I55" s="157">
        <v>3</v>
      </c>
      <c r="J55" s="29">
        <f t="shared" si="8"/>
        <v>12</v>
      </c>
      <c r="K55" s="87"/>
      <c r="L55" s="87"/>
      <c r="M55" s="28" t="s">
        <v>16</v>
      </c>
      <c r="N55" s="157">
        <v>0</v>
      </c>
      <c r="O55" s="157">
        <v>0</v>
      </c>
      <c r="P55" s="157">
        <v>0</v>
      </c>
      <c r="Q55" s="157">
        <v>0</v>
      </c>
      <c r="R55" s="157">
        <v>0</v>
      </c>
      <c r="S55" s="157">
        <v>0</v>
      </c>
      <c r="T55" s="157">
        <v>0</v>
      </c>
      <c r="U55" s="157">
        <v>0</v>
      </c>
      <c r="V55" s="29">
        <f t="shared" si="9"/>
        <v>0</v>
      </c>
    </row>
    <row r="56" spans="1:23" x14ac:dyDescent="0.25">
      <c r="A56" s="23" t="s">
        <v>17</v>
      </c>
      <c r="B56" s="157">
        <v>1</v>
      </c>
      <c r="C56" s="157">
        <v>1</v>
      </c>
      <c r="D56" s="157">
        <v>3</v>
      </c>
      <c r="E56" s="157">
        <v>0</v>
      </c>
      <c r="F56" s="157">
        <v>0</v>
      </c>
      <c r="G56" s="157">
        <v>0</v>
      </c>
      <c r="H56" s="157">
        <v>4</v>
      </c>
      <c r="I56" s="157">
        <v>7</v>
      </c>
      <c r="J56" s="29">
        <f t="shared" si="8"/>
        <v>16</v>
      </c>
      <c r="K56" s="87"/>
      <c r="L56" s="87"/>
      <c r="M56" s="23" t="s">
        <v>17</v>
      </c>
      <c r="N56" s="157">
        <v>1</v>
      </c>
      <c r="O56" s="157">
        <v>3</v>
      </c>
      <c r="P56" s="157">
        <v>2</v>
      </c>
      <c r="Q56" s="157">
        <v>0</v>
      </c>
      <c r="R56" s="157">
        <v>0</v>
      </c>
      <c r="S56" s="157">
        <v>1</v>
      </c>
      <c r="T56" s="157">
        <v>0</v>
      </c>
      <c r="U56" s="157">
        <v>6</v>
      </c>
      <c r="V56" s="29">
        <f t="shared" si="9"/>
        <v>13</v>
      </c>
    </row>
    <row r="57" spans="1:23" x14ac:dyDescent="0.25">
      <c r="A57" s="23" t="s">
        <v>18</v>
      </c>
      <c r="B57" s="157">
        <v>0</v>
      </c>
      <c r="C57" s="157">
        <v>0</v>
      </c>
      <c r="D57" s="157">
        <v>0</v>
      </c>
      <c r="E57" s="157">
        <v>0</v>
      </c>
      <c r="F57" s="157">
        <v>0</v>
      </c>
      <c r="G57" s="157">
        <v>1</v>
      </c>
      <c r="H57" s="157">
        <v>0</v>
      </c>
      <c r="I57" s="157">
        <v>0</v>
      </c>
      <c r="J57" s="29">
        <f t="shared" si="8"/>
        <v>1</v>
      </c>
      <c r="K57" s="87"/>
      <c r="L57" s="87"/>
      <c r="M57" s="23" t="s">
        <v>18</v>
      </c>
      <c r="N57" s="157">
        <v>0</v>
      </c>
      <c r="O57" s="157">
        <v>0</v>
      </c>
      <c r="P57" s="157">
        <v>0</v>
      </c>
      <c r="Q57" s="157">
        <v>0</v>
      </c>
      <c r="R57" s="157">
        <v>0</v>
      </c>
      <c r="S57" s="157">
        <v>0</v>
      </c>
      <c r="T57" s="157">
        <v>0</v>
      </c>
      <c r="U57" s="157">
        <v>0</v>
      </c>
      <c r="V57" s="29">
        <f t="shared" si="9"/>
        <v>0</v>
      </c>
    </row>
    <row r="58" spans="1:23" x14ac:dyDescent="0.25">
      <c r="A58" s="23" t="s">
        <v>19</v>
      </c>
      <c r="B58" s="29">
        <f>SUM(B51:B57)</f>
        <v>1</v>
      </c>
      <c r="C58" s="29">
        <f t="shared" ref="C58:J58" si="10">SUM(C51:C57)</f>
        <v>1</v>
      </c>
      <c r="D58" s="29">
        <f t="shared" si="10"/>
        <v>12</v>
      </c>
      <c r="E58" s="29">
        <f t="shared" si="10"/>
        <v>11</v>
      </c>
      <c r="F58" s="29">
        <f t="shared" si="10"/>
        <v>10</v>
      </c>
      <c r="G58" s="29">
        <f t="shared" si="10"/>
        <v>5</v>
      </c>
      <c r="H58" s="29">
        <f t="shared" si="10"/>
        <v>13</v>
      </c>
      <c r="I58" s="29">
        <f t="shared" si="10"/>
        <v>20</v>
      </c>
      <c r="J58" s="29">
        <f t="shared" si="10"/>
        <v>73</v>
      </c>
      <c r="K58" s="87"/>
      <c r="L58" s="87"/>
      <c r="M58" s="23" t="s">
        <v>19</v>
      </c>
      <c r="N58" s="29">
        <f>SUM(N51:N57)</f>
        <v>1</v>
      </c>
      <c r="O58" s="29">
        <f t="shared" ref="O58:V58" si="11">SUM(O51:O57)</f>
        <v>6</v>
      </c>
      <c r="P58" s="29">
        <f t="shared" si="11"/>
        <v>3</v>
      </c>
      <c r="Q58" s="29">
        <f t="shared" si="11"/>
        <v>2</v>
      </c>
      <c r="R58" s="29">
        <f t="shared" si="11"/>
        <v>5</v>
      </c>
      <c r="S58" s="29">
        <f t="shared" si="11"/>
        <v>2</v>
      </c>
      <c r="T58" s="29">
        <f t="shared" si="11"/>
        <v>5</v>
      </c>
      <c r="U58" s="29">
        <f t="shared" si="11"/>
        <v>10</v>
      </c>
      <c r="V58" s="29">
        <f t="shared" si="11"/>
        <v>34</v>
      </c>
    </row>
    <row r="59" spans="1:23" x14ac:dyDescent="0.25">
      <c r="A59" s="49"/>
      <c r="B59" s="26"/>
      <c r="C59" s="26"/>
      <c r="D59" s="26"/>
      <c r="E59" s="26"/>
      <c r="F59" s="26"/>
      <c r="G59" s="26"/>
      <c r="H59" s="26"/>
      <c r="I59" s="26"/>
      <c r="J59" s="26"/>
      <c r="K59" s="87"/>
      <c r="L59" s="87"/>
      <c r="M59" s="49"/>
      <c r="N59" s="26"/>
      <c r="O59" s="26"/>
      <c r="P59" s="26"/>
      <c r="Q59" s="26"/>
      <c r="R59" s="26"/>
      <c r="S59" s="26"/>
      <c r="T59" s="26"/>
      <c r="U59" s="26"/>
      <c r="V59" s="26"/>
    </row>
    <row r="60" spans="1:23" s="93" customFormat="1" x14ac:dyDescent="0.25">
      <c r="A60" s="24" t="s">
        <v>309</v>
      </c>
      <c r="B60" s="24"/>
      <c r="C60" s="24"/>
      <c r="D60" s="24"/>
      <c r="E60" s="24"/>
      <c r="F60" s="24"/>
      <c r="G60" s="24"/>
      <c r="H60" s="24"/>
      <c r="I60" s="24"/>
      <c r="J60" s="24"/>
      <c r="K60" s="24"/>
      <c r="L60" s="24"/>
      <c r="M60" s="24" t="s">
        <v>310</v>
      </c>
      <c r="O60" s="24"/>
      <c r="P60" s="24"/>
      <c r="Q60" s="24"/>
      <c r="R60" s="24"/>
      <c r="S60" s="24"/>
      <c r="T60" s="24"/>
      <c r="U60" s="24"/>
      <c r="V60" s="24"/>
      <c r="W60" s="24"/>
    </row>
    <row r="61" spans="1:23" customFormat="1" x14ac:dyDescent="0.25">
      <c r="A61" s="87"/>
      <c r="B61" s="3"/>
      <c r="C61" s="3"/>
      <c r="D61" s="3"/>
      <c r="E61" s="3"/>
      <c r="F61" s="3"/>
      <c r="G61" s="3"/>
      <c r="H61" s="3"/>
      <c r="I61" s="3"/>
      <c r="J61" s="3"/>
      <c r="K61" s="3"/>
      <c r="L61" s="3"/>
      <c r="M61" s="87"/>
      <c r="N61" s="3"/>
      <c r="O61" s="3"/>
      <c r="P61" s="3"/>
      <c r="Q61" s="3"/>
      <c r="R61" s="3"/>
      <c r="S61" s="3"/>
      <c r="T61" s="3"/>
      <c r="U61" s="3"/>
      <c r="V61" s="3"/>
      <c r="W61" s="3"/>
    </row>
    <row r="62" spans="1:23" s="109" customFormat="1" x14ac:dyDescent="0.25">
      <c r="A62" s="290" t="s">
        <v>380</v>
      </c>
      <c r="B62" s="27"/>
      <c r="C62" s="27"/>
      <c r="D62" s="27"/>
      <c r="E62" s="27"/>
      <c r="F62" s="27"/>
      <c r="G62" s="27"/>
      <c r="H62" s="27"/>
      <c r="I62" s="27"/>
      <c r="J62" s="27"/>
      <c r="K62" s="3"/>
      <c r="L62" s="3"/>
      <c r="M62" s="27" t="s">
        <v>312</v>
      </c>
      <c r="O62" s="27"/>
      <c r="P62" s="27"/>
      <c r="Q62" s="27"/>
      <c r="R62" s="27"/>
      <c r="S62" s="27"/>
      <c r="T62" s="27"/>
      <c r="U62" s="27"/>
      <c r="V62" s="27"/>
      <c r="W62" s="27"/>
    </row>
    <row r="63" spans="1:23" s="109" customFormat="1" x14ac:dyDescent="0.25">
      <c r="A63" s="290" t="s">
        <v>381</v>
      </c>
      <c r="B63" s="27"/>
      <c r="C63" s="27"/>
      <c r="D63" s="27"/>
      <c r="E63" s="27"/>
      <c r="F63" s="27"/>
      <c r="G63" s="27"/>
      <c r="H63" s="27"/>
      <c r="I63" s="27"/>
      <c r="J63" s="27"/>
      <c r="K63" s="3"/>
      <c r="L63" s="3"/>
      <c r="M63" s="3"/>
      <c r="N63" s="27"/>
      <c r="O63" s="27"/>
      <c r="P63" s="27"/>
      <c r="Q63" s="27"/>
      <c r="R63" s="27"/>
      <c r="S63" s="27"/>
      <c r="T63" s="27"/>
      <c r="U63" s="27"/>
      <c r="V63" s="27"/>
      <c r="W63" s="27"/>
    </row>
    <row r="64" spans="1:23" x14ac:dyDescent="0.25">
      <c r="A64" s="27"/>
      <c r="B64" s="27"/>
      <c r="C64" s="27"/>
      <c r="D64" s="27"/>
      <c r="E64" s="27"/>
      <c r="F64" s="27"/>
      <c r="G64" s="27"/>
      <c r="H64" s="27"/>
      <c r="I64" s="27"/>
      <c r="J64" s="27"/>
      <c r="M64" s="27"/>
      <c r="N64" s="27"/>
      <c r="O64" s="27"/>
      <c r="P64" s="27"/>
      <c r="Q64" s="27"/>
      <c r="R64" s="27"/>
      <c r="S64" s="27"/>
      <c r="T64" s="27"/>
      <c r="U64" s="27"/>
      <c r="V64" s="27"/>
    </row>
    <row r="65" spans="1:22" s="24" customFormat="1" x14ac:dyDescent="0.25">
      <c r="A65" s="61" t="s">
        <v>430</v>
      </c>
      <c r="B65" s="61"/>
      <c r="C65" s="61"/>
      <c r="D65" s="61"/>
      <c r="E65" s="61"/>
      <c r="F65" s="61"/>
      <c r="G65" s="61"/>
      <c r="H65" s="61"/>
      <c r="I65" s="61"/>
      <c r="J65" s="61"/>
      <c r="M65" s="61"/>
      <c r="N65" s="61"/>
      <c r="O65" s="61"/>
      <c r="P65" s="61"/>
      <c r="Q65" s="61"/>
      <c r="R65" s="61"/>
      <c r="S65" s="61"/>
      <c r="T65" s="61"/>
      <c r="U65" s="61"/>
      <c r="V65" s="61"/>
    </row>
    <row r="66" spans="1:22" x14ac:dyDescent="0.25">
      <c r="J66" s="24"/>
    </row>
    <row r="67" spans="1:22" s="17" customFormat="1" x14ac:dyDescent="0.25">
      <c r="A67" s="67"/>
      <c r="B67" s="4" t="s">
        <v>20</v>
      </c>
      <c r="C67" s="4" t="s">
        <v>21</v>
      </c>
      <c r="D67" s="68" t="s">
        <v>22</v>
      </c>
      <c r="E67" s="4" t="s">
        <v>11</v>
      </c>
      <c r="J67" s="69"/>
    </row>
    <row r="68" spans="1:22" x14ac:dyDescent="0.25">
      <c r="A68" s="19" t="s">
        <v>12</v>
      </c>
      <c r="B68" s="160">
        <v>53</v>
      </c>
      <c r="C68" s="160">
        <v>12</v>
      </c>
      <c r="D68" s="161">
        <v>181</v>
      </c>
      <c r="E68" s="139">
        <f>SUM(B68:D68)</f>
        <v>246</v>
      </c>
      <c r="J68" s="24"/>
    </row>
    <row r="69" spans="1:22" x14ac:dyDescent="0.25">
      <c r="A69" s="19" t="s">
        <v>13</v>
      </c>
      <c r="B69" s="160">
        <v>92</v>
      </c>
      <c r="C69" s="160">
        <v>20</v>
      </c>
      <c r="D69" s="161">
        <v>275</v>
      </c>
      <c r="E69" s="139">
        <f t="shared" ref="E69:E72" si="12">SUM(B69:D69)</f>
        <v>387</v>
      </c>
      <c r="J69" s="24"/>
    </row>
    <row r="70" spans="1:22" x14ac:dyDescent="0.25">
      <c r="A70" s="19" t="s">
        <v>15</v>
      </c>
      <c r="B70" s="160">
        <v>86</v>
      </c>
      <c r="C70" s="160">
        <v>10</v>
      </c>
      <c r="D70" s="161">
        <v>378</v>
      </c>
      <c r="E70" s="139">
        <f t="shared" si="12"/>
        <v>474</v>
      </c>
      <c r="J70" s="24"/>
    </row>
    <row r="71" spans="1:22" x14ac:dyDescent="0.25">
      <c r="A71" s="135" t="s">
        <v>16</v>
      </c>
      <c r="B71" s="160">
        <v>61</v>
      </c>
      <c r="C71" s="160">
        <v>4</v>
      </c>
      <c r="D71" s="161">
        <v>182</v>
      </c>
      <c r="E71" s="139">
        <f t="shared" si="12"/>
        <v>247</v>
      </c>
      <c r="J71" s="24"/>
    </row>
    <row r="72" spans="1:22" x14ac:dyDescent="0.25">
      <c r="A72" s="19" t="s">
        <v>17</v>
      </c>
      <c r="B72" s="160">
        <v>24</v>
      </c>
      <c r="C72" s="160">
        <v>7</v>
      </c>
      <c r="D72" s="161">
        <v>148</v>
      </c>
      <c r="E72" s="139">
        <f t="shared" si="12"/>
        <v>179</v>
      </c>
      <c r="J72" s="24"/>
    </row>
    <row r="73" spans="1:22" x14ac:dyDescent="0.25">
      <c r="A73" s="27"/>
      <c r="B73" s="55"/>
      <c r="C73" s="55"/>
      <c r="D73" s="55"/>
      <c r="E73" s="55"/>
      <c r="J73" s="24"/>
    </row>
    <row r="74" spans="1:22" s="24" customFormat="1" x14ac:dyDescent="0.25">
      <c r="A74" s="24" t="s">
        <v>429</v>
      </c>
    </row>
    <row r="76" spans="1:22" x14ac:dyDescent="0.25">
      <c r="A76" s="19"/>
      <c r="B76" s="70" t="s">
        <v>103</v>
      </c>
      <c r="C76" s="70" t="s">
        <v>79</v>
      </c>
      <c r="D76" s="70" t="s">
        <v>3</v>
      </c>
      <c r="E76" s="70" t="s">
        <v>4</v>
      </c>
      <c r="F76" s="70" t="s">
        <v>5</v>
      </c>
      <c r="G76" s="70" t="s">
        <v>6</v>
      </c>
      <c r="H76" s="70" t="s">
        <v>7</v>
      </c>
      <c r="I76" s="70" t="s">
        <v>8</v>
      </c>
      <c r="J76" s="70" t="s">
        <v>9</v>
      </c>
      <c r="K76" s="70" t="s">
        <v>10</v>
      </c>
    </row>
    <row r="77" spans="1:22" x14ac:dyDescent="0.25">
      <c r="A77" s="23" t="s">
        <v>12</v>
      </c>
      <c r="B77" s="157">
        <v>232</v>
      </c>
      <c r="C77" s="162">
        <v>10.43333</v>
      </c>
      <c r="D77" s="203" t="s">
        <v>23</v>
      </c>
      <c r="E77" s="162">
        <v>8.1999999999999993</v>
      </c>
      <c r="F77" s="162">
        <v>9.4</v>
      </c>
      <c r="G77" s="162">
        <v>10.23333</v>
      </c>
      <c r="H77" s="162">
        <v>13.5</v>
      </c>
      <c r="I77" s="191">
        <v>9.94</v>
      </c>
      <c r="J77" s="191">
        <v>7.5</v>
      </c>
      <c r="K77" s="191">
        <v>14.875</v>
      </c>
    </row>
    <row r="78" spans="1:22" x14ac:dyDescent="0.25">
      <c r="A78" s="23" t="s">
        <v>13</v>
      </c>
      <c r="B78" s="157">
        <v>426</v>
      </c>
      <c r="C78" s="162">
        <v>10.28</v>
      </c>
      <c r="D78" s="203" t="s">
        <v>23</v>
      </c>
      <c r="E78" s="162">
        <v>8.9849999999999994</v>
      </c>
      <c r="F78" s="162">
        <v>9.99</v>
      </c>
      <c r="G78" s="162">
        <v>10.38</v>
      </c>
      <c r="H78" s="162">
        <v>9.15</v>
      </c>
      <c r="I78" s="191">
        <v>10.76</v>
      </c>
      <c r="J78" s="191">
        <v>10.82</v>
      </c>
      <c r="K78" s="191">
        <v>11.5</v>
      </c>
    </row>
    <row r="79" spans="1:22" x14ac:dyDescent="0.25">
      <c r="A79" s="23" t="s">
        <v>14</v>
      </c>
      <c r="B79" s="157">
        <v>145</v>
      </c>
      <c r="C79" s="162">
        <v>9.6300000000000008</v>
      </c>
      <c r="D79" s="291">
        <v>6.35</v>
      </c>
      <c r="E79" s="162">
        <v>10.79</v>
      </c>
      <c r="F79" s="162">
        <v>9.5150000000000006</v>
      </c>
      <c r="G79" s="162">
        <v>10.09</v>
      </c>
      <c r="H79" s="162">
        <v>5.95</v>
      </c>
      <c r="I79" s="191">
        <v>6.36</v>
      </c>
      <c r="J79" s="191">
        <v>9.01</v>
      </c>
      <c r="K79" s="191">
        <v>11.13</v>
      </c>
    </row>
    <row r="80" spans="1:22" x14ac:dyDescent="0.25">
      <c r="A80" s="23" t="s">
        <v>15</v>
      </c>
      <c r="B80" s="157">
        <v>523</v>
      </c>
      <c r="C80" s="162">
        <v>9.17</v>
      </c>
      <c r="D80" s="163" t="s">
        <v>108</v>
      </c>
      <c r="E80" s="162">
        <v>5.91</v>
      </c>
      <c r="F80" s="162">
        <v>7.9249999999999998</v>
      </c>
      <c r="G80" s="162">
        <v>8.8550000000000004</v>
      </c>
      <c r="H80" s="162">
        <v>9.1</v>
      </c>
      <c r="I80" s="191">
        <v>10.78</v>
      </c>
      <c r="J80" s="191">
        <v>9.58</v>
      </c>
      <c r="K80" s="191">
        <v>16.059999999999999</v>
      </c>
    </row>
    <row r="81" spans="1:14" x14ac:dyDescent="0.25">
      <c r="A81" s="28" t="s">
        <v>16</v>
      </c>
      <c r="B81" s="157">
        <v>315</v>
      </c>
      <c r="C81" s="162">
        <v>5.26</v>
      </c>
      <c r="D81" s="163" t="s">
        <v>108</v>
      </c>
      <c r="E81" s="162">
        <v>5.9749999999999996</v>
      </c>
      <c r="F81" s="162">
        <v>8.82</v>
      </c>
      <c r="G81" s="162">
        <v>5.87</v>
      </c>
      <c r="H81" s="162">
        <v>4.38</v>
      </c>
      <c r="I81" s="191">
        <v>5.15</v>
      </c>
      <c r="J81" s="191">
        <v>6.17</v>
      </c>
      <c r="K81" s="191">
        <v>5.92</v>
      </c>
    </row>
    <row r="82" spans="1:14" x14ac:dyDescent="0.25">
      <c r="A82" s="23" t="s">
        <v>17</v>
      </c>
      <c r="B82" s="157">
        <v>182</v>
      </c>
      <c r="C82" s="162">
        <v>12.445</v>
      </c>
      <c r="D82" s="203">
        <v>6</v>
      </c>
      <c r="E82" s="162">
        <v>7.36</v>
      </c>
      <c r="F82" s="162">
        <v>10.68</v>
      </c>
      <c r="G82" s="162">
        <v>8.6300000000000008</v>
      </c>
      <c r="H82" s="162">
        <v>13.26</v>
      </c>
      <c r="I82" s="191">
        <v>12.15</v>
      </c>
      <c r="J82" s="191">
        <v>13.02</v>
      </c>
      <c r="K82" s="191">
        <v>20.934999999999999</v>
      </c>
    </row>
    <row r="83" spans="1:14" x14ac:dyDescent="0.25">
      <c r="A83" s="23" t="s">
        <v>22</v>
      </c>
      <c r="B83" s="157">
        <v>4</v>
      </c>
      <c r="C83" s="162">
        <v>6.5149999999999997</v>
      </c>
      <c r="D83" s="292" t="s">
        <v>108</v>
      </c>
      <c r="E83" s="164" t="s">
        <v>108</v>
      </c>
      <c r="F83" s="203" t="s">
        <v>23</v>
      </c>
      <c r="G83" s="164" t="s">
        <v>23</v>
      </c>
      <c r="H83" s="164" t="s">
        <v>23</v>
      </c>
      <c r="I83" s="162" t="s">
        <v>108</v>
      </c>
      <c r="J83" s="162" t="s">
        <v>108</v>
      </c>
      <c r="K83" s="162" t="s">
        <v>108</v>
      </c>
    </row>
    <row r="84" spans="1:14" x14ac:dyDescent="0.25">
      <c r="A84" s="23" t="s">
        <v>19</v>
      </c>
      <c r="B84" s="71">
        <f>SUM(B77:B83)</f>
        <v>1827</v>
      </c>
      <c r="C84" s="113">
        <v>9</v>
      </c>
      <c r="D84" s="165"/>
      <c r="E84" s="166"/>
      <c r="F84" s="166"/>
      <c r="G84" s="166"/>
      <c r="H84" s="166"/>
      <c r="I84" s="166"/>
      <c r="J84" s="166"/>
      <c r="K84" s="166"/>
    </row>
    <row r="85" spans="1:14" x14ac:dyDescent="0.25">
      <c r="A85" s="27" t="s">
        <v>382</v>
      </c>
      <c r="B85" s="27"/>
    </row>
    <row r="86" spans="1:14" x14ac:dyDescent="0.25">
      <c r="A86" s="27"/>
      <c r="B86" s="55"/>
      <c r="C86" s="55"/>
      <c r="D86" s="55"/>
      <c r="E86" s="55"/>
      <c r="J86" s="24"/>
    </row>
    <row r="87" spans="1:14" s="24" customFormat="1" x14ac:dyDescent="0.25">
      <c r="A87" s="24" t="s">
        <v>431</v>
      </c>
    </row>
    <row r="88" spans="1:14" s="24" customFormat="1" x14ac:dyDescent="0.25">
      <c r="N88" s="72"/>
    </row>
    <row r="89" spans="1:14" x14ac:dyDescent="0.25">
      <c r="A89" s="19"/>
      <c r="B89" s="70" t="s">
        <v>103</v>
      </c>
      <c r="C89" s="70" t="s">
        <v>104</v>
      </c>
      <c r="D89" s="70" t="s">
        <v>3</v>
      </c>
      <c r="E89" s="70" t="s">
        <v>4</v>
      </c>
      <c r="F89" s="70" t="s">
        <v>5</v>
      </c>
      <c r="G89" s="70" t="s">
        <v>6</v>
      </c>
      <c r="H89" s="70" t="s">
        <v>7</v>
      </c>
      <c r="I89" s="70" t="s">
        <v>8</v>
      </c>
      <c r="J89" s="70" t="s">
        <v>9</v>
      </c>
      <c r="K89" s="70" t="s">
        <v>10</v>
      </c>
      <c r="N89" s="22"/>
    </row>
    <row r="90" spans="1:14" x14ac:dyDescent="0.25">
      <c r="A90" s="156" t="s">
        <v>12</v>
      </c>
      <c r="B90" s="169">
        <v>14</v>
      </c>
      <c r="C90" s="162">
        <v>4</v>
      </c>
      <c r="D90" s="164" t="s">
        <v>108</v>
      </c>
      <c r="E90" s="157" t="s">
        <v>23</v>
      </c>
      <c r="F90" s="157" t="s">
        <v>23</v>
      </c>
      <c r="G90" s="157" t="s">
        <v>23</v>
      </c>
      <c r="H90" s="157" t="s">
        <v>23</v>
      </c>
      <c r="I90" s="157" t="s">
        <v>23</v>
      </c>
      <c r="J90" s="293" t="s">
        <v>23</v>
      </c>
      <c r="K90" s="162" t="s">
        <v>23</v>
      </c>
    </row>
    <row r="91" spans="1:14" x14ac:dyDescent="0.25">
      <c r="A91" s="156" t="s">
        <v>13</v>
      </c>
      <c r="B91" s="169">
        <v>23</v>
      </c>
      <c r="C91" s="162">
        <v>3.79</v>
      </c>
      <c r="D91" s="164" t="s">
        <v>108</v>
      </c>
      <c r="E91" s="157" t="s">
        <v>23</v>
      </c>
      <c r="F91" s="157" t="s">
        <v>23</v>
      </c>
      <c r="G91" s="157" t="s">
        <v>23</v>
      </c>
      <c r="H91" s="157" t="s">
        <v>23</v>
      </c>
      <c r="I91" s="157" t="s">
        <v>23</v>
      </c>
      <c r="J91" s="204">
        <v>6.4349999999999996</v>
      </c>
      <c r="K91" s="204">
        <v>2.39</v>
      </c>
    </row>
    <row r="92" spans="1:14" x14ac:dyDescent="0.25">
      <c r="A92" s="156" t="s">
        <v>14</v>
      </c>
      <c r="B92" s="169">
        <v>3</v>
      </c>
      <c r="C92" s="162">
        <v>0.5</v>
      </c>
      <c r="D92" s="164" t="s">
        <v>108</v>
      </c>
      <c r="E92" s="164" t="s">
        <v>108</v>
      </c>
      <c r="F92" s="164" t="s">
        <v>108</v>
      </c>
      <c r="G92" s="164" t="s">
        <v>108</v>
      </c>
      <c r="H92" s="157" t="s">
        <v>23</v>
      </c>
      <c r="I92" s="157" t="s">
        <v>108</v>
      </c>
      <c r="J92" s="205" t="s">
        <v>23</v>
      </c>
      <c r="K92" s="164" t="s">
        <v>108</v>
      </c>
    </row>
    <row r="93" spans="1:14" x14ac:dyDescent="0.25">
      <c r="A93" s="156" t="s">
        <v>15</v>
      </c>
      <c r="B93" s="169">
        <v>25</v>
      </c>
      <c r="C93" s="162">
        <v>0.75</v>
      </c>
      <c r="D93" s="164" t="s">
        <v>108</v>
      </c>
      <c r="E93" s="164" t="s">
        <v>108</v>
      </c>
      <c r="F93" s="204">
        <v>0.38</v>
      </c>
      <c r="G93" s="204">
        <v>0.75</v>
      </c>
      <c r="H93" s="157" t="s">
        <v>23</v>
      </c>
      <c r="I93" s="157" t="s">
        <v>23</v>
      </c>
      <c r="J93" s="205" t="s">
        <v>23</v>
      </c>
      <c r="K93" s="162" t="s">
        <v>23</v>
      </c>
    </row>
    <row r="94" spans="1:14" x14ac:dyDescent="0.25">
      <c r="A94" s="158" t="s">
        <v>16</v>
      </c>
      <c r="B94" s="169">
        <v>12</v>
      </c>
      <c r="C94" s="162">
        <v>2.8050000000000002</v>
      </c>
      <c r="D94" s="164" t="s">
        <v>108</v>
      </c>
      <c r="E94" s="164" t="s">
        <v>108</v>
      </c>
      <c r="F94" s="157" t="s">
        <v>23</v>
      </c>
      <c r="G94" s="164" t="s">
        <v>108</v>
      </c>
      <c r="H94" s="204">
        <v>3.92</v>
      </c>
      <c r="I94" s="164" t="s">
        <v>108</v>
      </c>
      <c r="J94" s="205" t="s">
        <v>23</v>
      </c>
      <c r="K94" s="162" t="s">
        <v>23</v>
      </c>
    </row>
    <row r="95" spans="1:14" x14ac:dyDescent="0.25">
      <c r="A95" s="156" t="s">
        <v>17</v>
      </c>
      <c r="B95" s="169">
        <v>29</v>
      </c>
      <c r="C95" s="162">
        <v>1.3</v>
      </c>
      <c r="D95" s="164" t="s">
        <v>23</v>
      </c>
      <c r="E95" s="157" t="s">
        <v>23</v>
      </c>
      <c r="F95" s="294">
        <v>1.3</v>
      </c>
      <c r="G95" s="164" t="s">
        <v>108</v>
      </c>
      <c r="H95" s="164" t="s">
        <v>108</v>
      </c>
      <c r="I95" s="157" t="s">
        <v>23</v>
      </c>
      <c r="J95" s="205" t="s">
        <v>23</v>
      </c>
      <c r="K95" s="162">
        <v>1.87</v>
      </c>
    </row>
    <row r="96" spans="1:14" x14ac:dyDescent="0.25">
      <c r="A96" s="167" t="s">
        <v>22</v>
      </c>
      <c r="B96" s="169">
        <v>1</v>
      </c>
      <c r="C96" s="162">
        <v>9.51</v>
      </c>
      <c r="D96" s="164" t="s">
        <v>108</v>
      </c>
      <c r="E96" s="164" t="s">
        <v>108</v>
      </c>
      <c r="F96" s="164" t="s">
        <v>108</v>
      </c>
      <c r="G96" s="164" t="s">
        <v>108</v>
      </c>
      <c r="H96" s="164" t="s">
        <v>108</v>
      </c>
      <c r="I96" s="157" t="s">
        <v>23</v>
      </c>
      <c r="J96" s="164" t="s">
        <v>108</v>
      </c>
      <c r="K96" s="164" t="s">
        <v>108</v>
      </c>
    </row>
    <row r="97" spans="1:21" x14ac:dyDescent="0.25">
      <c r="A97" s="23" t="s">
        <v>19</v>
      </c>
      <c r="B97" s="71">
        <f>SUM(B90:B96)</f>
        <v>107</v>
      </c>
      <c r="C97" s="113">
        <v>2</v>
      </c>
      <c r="D97" s="168"/>
      <c r="E97" s="165"/>
      <c r="F97" s="165"/>
      <c r="G97" s="165"/>
      <c r="H97" s="165"/>
      <c r="I97" s="165"/>
      <c r="J97" s="165"/>
      <c r="K97" s="166"/>
    </row>
    <row r="98" spans="1:21" x14ac:dyDescent="0.25">
      <c r="A98" s="27" t="s">
        <v>24</v>
      </c>
    </row>
    <row r="99" spans="1:21" x14ac:dyDescent="0.25">
      <c r="A99" s="27"/>
    </row>
    <row r="100" spans="1:21" x14ac:dyDescent="0.25">
      <c r="A100" s="27"/>
    </row>
    <row r="101" spans="1:21" s="24" customFormat="1" x14ac:dyDescent="0.25">
      <c r="A101" s="24" t="s">
        <v>77</v>
      </c>
    </row>
    <row r="102" spans="1:21" x14ac:dyDescent="0.25">
      <c r="A102" s="27"/>
      <c r="B102" s="27"/>
      <c r="C102" s="27"/>
      <c r="D102" s="27"/>
      <c r="E102" s="27"/>
      <c r="F102" s="27"/>
      <c r="G102" s="27"/>
      <c r="H102" s="27"/>
      <c r="I102" s="27"/>
    </row>
    <row r="103" spans="1:21" x14ac:dyDescent="0.25">
      <c r="A103" s="159" t="s">
        <v>383</v>
      </c>
      <c r="B103" s="27"/>
      <c r="I103" s="27"/>
    </row>
    <row r="104" spans="1:21" x14ac:dyDescent="0.25">
      <c r="A104" s="27"/>
      <c r="B104" s="27"/>
      <c r="I104" s="27"/>
    </row>
    <row r="105" spans="1:21" s="24" customFormat="1" x14ac:dyDescent="0.25">
      <c r="A105" s="24" t="s">
        <v>220</v>
      </c>
      <c r="B105" s="61"/>
      <c r="I105" s="61"/>
    </row>
    <row r="106" spans="1:21" x14ac:dyDescent="0.25">
      <c r="A106" s="27"/>
      <c r="B106" s="27"/>
      <c r="I106" s="27"/>
    </row>
    <row r="107" spans="1:21" x14ac:dyDescent="0.25">
      <c r="A107" s="23" t="s">
        <v>12</v>
      </c>
      <c r="B107" s="169">
        <v>3985.5025999999998</v>
      </c>
      <c r="I107" s="27"/>
    </row>
    <row r="108" spans="1:21" x14ac:dyDescent="0.25">
      <c r="A108" s="23" t="s">
        <v>13</v>
      </c>
      <c r="B108" s="169">
        <v>7261.4132</v>
      </c>
      <c r="I108" s="27"/>
    </row>
    <row r="109" spans="1:21" x14ac:dyDescent="0.25">
      <c r="A109" s="23" t="s">
        <v>14</v>
      </c>
      <c r="B109" s="169">
        <v>2101.71</v>
      </c>
      <c r="I109" s="27"/>
    </row>
    <row r="110" spans="1:21" x14ac:dyDescent="0.25">
      <c r="A110" s="23" t="s">
        <v>15</v>
      </c>
      <c r="B110" s="169">
        <v>7736.3582999999999</v>
      </c>
      <c r="I110" s="27"/>
      <c r="U110" s="66"/>
    </row>
    <row r="111" spans="1:21" x14ac:dyDescent="0.25">
      <c r="A111" s="28" t="s">
        <v>16</v>
      </c>
      <c r="B111" s="169">
        <v>2965.2844</v>
      </c>
      <c r="I111" s="27"/>
    </row>
    <row r="112" spans="1:21" x14ac:dyDescent="0.25">
      <c r="A112" s="23" t="s">
        <v>17</v>
      </c>
      <c r="B112" s="169">
        <v>3573.3265000000001</v>
      </c>
      <c r="I112" s="27"/>
    </row>
    <row r="113" spans="1:11" x14ac:dyDescent="0.25">
      <c r="A113" s="23" t="s">
        <v>19</v>
      </c>
      <c r="B113" s="130">
        <f>SUM(B107:B112)</f>
        <v>27623.594999999998</v>
      </c>
      <c r="I113" s="27"/>
    </row>
    <row r="114" spans="1:11" x14ac:dyDescent="0.25">
      <c r="I114" s="27"/>
    </row>
    <row r="115" spans="1:11" x14ac:dyDescent="0.25">
      <c r="A115" s="62"/>
      <c r="B115" s="73"/>
      <c r="I115" s="27"/>
    </row>
    <row r="116" spans="1:11" x14ac:dyDescent="0.25">
      <c r="A116" s="24" t="s">
        <v>221</v>
      </c>
      <c r="B116" s="24"/>
      <c r="C116" s="24"/>
      <c r="D116" s="24"/>
      <c r="E116" s="24"/>
      <c r="F116" s="24"/>
      <c r="G116" s="24"/>
      <c r="H116" s="24"/>
      <c r="I116" s="24"/>
      <c r="J116" s="24"/>
      <c r="K116" s="24"/>
    </row>
    <row r="118" spans="1:11" s="314" customFormat="1" ht="30" x14ac:dyDescent="0.25">
      <c r="A118" s="114" t="s">
        <v>0</v>
      </c>
      <c r="B118" s="266" t="s">
        <v>72</v>
      </c>
      <c r="C118" s="266" t="s">
        <v>73</v>
      </c>
      <c r="D118" s="266" t="s">
        <v>74</v>
      </c>
      <c r="E118" s="266" t="s">
        <v>75</v>
      </c>
      <c r="F118" s="266" t="s">
        <v>76</v>
      </c>
      <c r="G118" s="266" t="s">
        <v>22</v>
      </c>
      <c r="H118" s="114" t="s">
        <v>11</v>
      </c>
    </row>
    <row r="119" spans="1:11" x14ac:dyDescent="0.25">
      <c r="A119" s="156" t="s">
        <v>3</v>
      </c>
      <c r="B119" s="157">
        <v>9</v>
      </c>
      <c r="C119" s="157">
        <v>1</v>
      </c>
      <c r="D119" s="157">
        <v>0</v>
      </c>
      <c r="E119" s="157">
        <v>2</v>
      </c>
      <c r="F119" s="157">
        <v>0</v>
      </c>
      <c r="G119" s="157">
        <v>0</v>
      </c>
      <c r="H119" s="29">
        <f t="shared" ref="H119:H139" si="13">SUM(B119:G119)</f>
        <v>12</v>
      </c>
    </row>
    <row r="120" spans="1:11" x14ac:dyDescent="0.25">
      <c r="A120" s="156" t="s">
        <v>64</v>
      </c>
      <c r="B120" s="157">
        <v>8</v>
      </c>
      <c r="C120" s="157">
        <v>2</v>
      </c>
      <c r="D120" s="157">
        <v>0</v>
      </c>
      <c r="E120" s="157">
        <v>1</v>
      </c>
      <c r="F120" s="157">
        <v>1</v>
      </c>
      <c r="G120" s="157">
        <v>1</v>
      </c>
      <c r="H120" s="29">
        <f t="shared" si="13"/>
        <v>13</v>
      </c>
    </row>
    <row r="121" spans="1:11" x14ac:dyDescent="0.25">
      <c r="A121" s="156" t="s">
        <v>65</v>
      </c>
      <c r="B121" s="157">
        <v>21</v>
      </c>
      <c r="C121" s="157">
        <v>14</v>
      </c>
      <c r="D121" s="157">
        <v>0</v>
      </c>
      <c r="E121" s="157">
        <v>1</v>
      </c>
      <c r="F121" s="157">
        <v>0</v>
      </c>
      <c r="G121" s="157">
        <v>0</v>
      </c>
      <c r="H121" s="29">
        <f t="shared" si="13"/>
        <v>36</v>
      </c>
    </row>
    <row r="122" spans="1:11" x14ac:dyDescent="0.25">
      <c r="A122" s="156" t="s">
        <v>35</v>
      </c>
      <c r="B122" s="170">
        <v>73</v>
      </c>
      <c r="C122" s="157">
        <v>42</v>
      </c>
      <c r="D122" s="157">
        <v>0</v>
      </c>
      <c r="E122" s="157">
        <v>2</v>
      </c>
      <c r="F122" s="157">
        <v>0</v>
      </c>
      <c r="G122" s="157">
        <v>0</v>
      </c>
      <c r="H122" s="29">
        <f t="shared" si="13"/>
        <v>117</v>
      </c>
    </row>
    <row r="123" spans="1:11" x14ac:dyDescent="0.25">
      <c r="A123" s="156" t="s">
        <v>36</v>
      </c>
      <c r="B123" s="157">
        <v>93</v>
      </c>
      <c r="C123" s="157">
        <v>27</v>
      </c>
      <c r="D123" s="157">
        <v>4</v>
      </c>
      <c r="E123" s="157">
        <v>1</v>
      </c>
      <c r="F123" s="157">
        <v>0</v>
      </c>
      <c r="G123" s="157">
        <v>2</v>
      </c>
      <c r="H123" s="29">
        <f t="shared" si="13"/>
        <v>127</v>
      </c>
    </row>
    <row r="124" spans="1:11" x14ac:dyDescent="0.25">
      <c r="A124" s="156" t="s">
        <v>37</v>
      </c>
      <c r="B124" s="157">
        <v>94</v>
      </c>
      <c r="C124" s="157">
        <v>33</v>
      </c>
      <c r="D124" s="157">
        <v>0</v>
      </c>
      <c r="E124" s="157">
        <v>3</v>
      </c>
      <c r="F124" s="157">
        <v>0</v>
      </c>
      <c r="G124" s="157">
        <v>1</v>
      </c>
      <c r="H124" s="29">
        <f t="shared" si="13"/>
        <v>131</v>
      </c>
      <c r="K124" s="21"/>
    </row>
    <row r="125" spans="1:11" x14ac:dyDescent="0.25">
      <c r="A125" s="156" t="s">
        <v>38</v>
      </c>
      <c r="B125" s="157">
        <v>66</v>
      </c>
      <c r="C125" s="157">
        <v>25</v>
      </c>
      <c r="D125" s="157">
        <v>1</v>
      </c>
      <c r="E125" s="157">
        <v>2</v>
      </c>
      <c r="F125" s="157">
        <v>0</v>
      </c>
      <c r="G125" s="157">
        <v>0</v>
      </c>
      <c r="H125" s="29">
        <f t="shared" si="13"/>
        <v>94</v>
      </c>
      <c r="K125" s="22"/>
    </row>
    <row r="126" spans="1:11" x14ac:dyDescent="0.25">
      <c r="A126" s="156" t="s">
        <v>39</v>
      </c>
      <c r="B126" s="157">
        <v>79</v>
      </c>
      <c r="C126" s="157">
        <v>27</v>
      </c>
      <c r="D126" s="157">
        <v>0</v>
      </c>
      <c r="E126" s="157">
        <v>1</v>
      </c>
      <c r="F126" s="157">
        <v>0</v>
      </c>
      <c r="G126" s="157">
        <v>0</v>
      </c>
      <c r="H126" s="29">
        <f t="shared" si="13"/>
        <v>107</v>
      </c>
    </row>
    <row r="127" spans="1:11" x14ac:dyDescent="0.25">
      <c r="A127" s="156" t="s">
        <v>40</v>
      </c>
      <c r="B127" s="157">
        <v>63</v>
      </c>
      <c r="C127" s="157">
        <v>25</v>
      </c>
      <c r="D127" s="157">
        <v>1</v>
      </c>
      <c r="E127" s="157">
        <v>1</v>
      </c>
      <c r="F127" s="157">
        <v>0</v>
      </c>
      <c r="G127" s="157">
        <v>0</v>
      </c>
      <c r="H127" s="29">
        <f t="shared" si="13"/>
        <v>90</v>
      </c>
    </row>
    <row r="128" spans="1:11" x14ac:dyDescent="0.25">
      <c r="A128" s="156" t="s">
        <v>41</v>
      </c>
      <c r="B128" s="157">
        <v>82</v>
      </c>
      <c r="C128" s="157">
        <v>32</v>
      </c>
      <c r="D128" s="157">
        <v>0</v>
      </c>
      <c r="E128" s="157">
        <v>4</v>
      </c>
      <c r="F128" s="157">
        <v>1</v>
      </c>
      <c r="G128" s="157">
        <v>0</v>
      </c>
      <c r="H128" s="29">
        <f t="shared" si="13"/>
        <v>119</v>
      </c>
    </row>
    <row r="129" spans="1:12" x14ac:dyDescent="0.25">
      <c r="A129" s="156" t="s">
        <v>42</v>
      </c>
      <c r="B129" s="157">
        <v>91</v>
      </c>
      <c r="C129" s="157">
        <v>32</v>
      </c>
      <c r="D129" s="157">
        <v>1</v>
      </c>
      <c r="E129" s="157">
        <v>1</v>
      </c>
      <c r="F129" s="157">
        <v>0</v>
      </c>
      <c r="G129" s="157">
        <v>0</v>
      </c>
      <c r="H129" s="29">
        <f t="shared" si="13"/>
        <v>125</v>
      </c>
    </row>
    <row r="130" spans="1:12" x14ac:dyDescent="0.25">
      <c r="A130" s="156" t="s">
        <v>43</v>
      </c>
      <c r="B130" s="157">
        <v>80</v>
      </c>
      <c r="C130" s="157">
        <v>29</v>
      </c>
      <c r="D130" s="170">
        <v>0</v>
      </c>
      <c r="E130" s="157">
        <v>3</v>
      </c>
      <c r="F130" s="170">
        <v>0</v>
      </c>
      <c r="G130" s="157">
        <v>0</v>
      </c>
      <c r="H130" s="29">
        <f t="shared" si="13"/>
        <v>112</v>
      </c>
    </row>
    <row r="131" spans="1:12" x14ac:dyDescent="0.25">
      <c r="A131" s="156" t="s">
        <v>44</v>
      </c>
      <c r="B131" s="157">
        <v>71</v>
      </c>
      <c r="C131" s="157">
        <v>27</v>
      </c>
      <c r="D131" s="157">
        <v>1</v>
      </c>
      <c r="E131" s="157">
        <v>5</v>
      </c>
      <c r="F131" s="157">
        <v>0</v>
      </c>
      <c r="G131" s="157">
        <v>2</v>
      </c>
      <c r="H131" s="29">
        <f t="shared" si="13"/>
        <v>106</v>
      </c>
    </row>
    <row r="132" spans="1:12" x14ac:dyDescent="0.25">
      <c r="A132" s="156" t="s">
        <v>45</v>
      </c>
      <c r="B132" s="157">
        <v>49</v>
      </c>
      <c r="C132" s="157">
        <v>31</v>
      </c>
      <c r="D132" s="157">
        <v>0</v>
      </c>
      <c r="E132" s="157">
        <v>2</v>
      </c>
      <c r="F132" s="157">
        <v>0</v>
      </c>
      <c r="G132" s="157">
        <v>0</v>
      </c>
      <c r="H132" s="29">
        <f t="shared" si="13"/>
        <v>82</v>
      </c>
    </row>
    <row r="133" spans="1:12" x14ac:dyDescent="0.25">
      <c r="A133" s="156" t="s">
        <v>46</v>
      </c>
      <c r="B133" s="157">
        <v>58</v>
      </c>
      <c r="C133" s="157">
        <v>13</v>
      </c>
      <c r="D133" s="157">
        <v>0</v>
      </c>
      <c r="E133" s="157">
        <v>2</v>
      </c>
      <c r="F133" s="157">
        <v>0</v>
      </c>
      <c r="G133" s="157">
        <v>0</v>
      </c>
      <c r="H133" s="29">
        <f t="shared" si="13"/>
        <v>73</v>
      </c>
    </row>
    <row r="134" spans="1:12" x14ac:dyDescent="0.25">
      <c r="A134" s="156" t="s">
        <v>47</v>
      </c>
      <c r="B134" s="157">
        <v>41</v>
      </c>
      <c r="C134" s="157">
        <v>11</v>
      </c>
      <c r="D134" s="157">
        <v>0</v>
      </c>
      <c r="E134" s="157">
        <v>2</v>
      </c>
      <c r="F134" s="157">
        <v>0</v>
      </c>
      <c r="G134" s="157">
        <v>0</v>
      </c>
      <c r="H134" s="29">
        <f t="shared" si="13"/>
        <v>54</v>
      </c>
    </row>
    <row r="135" spans="1:12" x14ac:dyDescent="0.25">
      <c r="A135" s="156" t="s">
        <v>48</v>
      </c>
      <c r="B135" s="157">
        <v>39</v>
      </c>
      <c r="C135" s="157">
        <v>11</v>
      </c>
      <c r="D135" s="157">
        <v>0</v>
      </c>
      <c r="E135" s="157">
        <v>0</v>
      </c>
      <c r="F135" s="157">
        <v>0</v>
      </c>
      <c r="G135" s="157">
        <v>0</v>
      </c>
      <c r="H135" s="29">
        <f t="shared" si="13"/>
        <v>50</v>
      </c>
    </row>
    <row r="136" spans="1:12" x14ac:dyDescent="0.25">
      <c r="A136" s="156" t="s">
        <v>49</v>
      </c>
      <c r="B136" s="157">
        <v>16</v>
      </c>
      <c r="C136" s="157">
        <v>2</v>
      </c>
      <c r="D136" s="157">
        <v>0</v>
      </c>
      <c r="E136" s="157">
        <v>0</v>
      </c>
      <c r="F136" s="157">
        <v>0</v>
      </c>
      <c r="G136" s="157">
        <v>0</v>
      </c>
      <c r="H136" s="29">
        <f t="shared" si="13"/>
        <v>18</v>
      </c>
    </row>
    <row r="137" spans="1:12" x14ac:dyDescent="0.25">
      <c r="A137" s="156" t="s">
        <v>50</v>
      </c>
      <c r="B137" s="157">
        <v>14</v>
      </c>
      <c r="C137" s="157">
        <v>2</v>
      </c>
      <c r="D137" s="157">
        <v>0</v>
      </c>
      <c r="E137" s="157">
        <v>0</v>
      </c>
      <c r="F137" s="157">
        <v>0</v>
      </c>
      <c r="G137" s="157">
        <v>0</v>
      </c>
      <c r="H137" s="29">
        <f t="shared" si="13"/>
        <v>16</v>
      </c>
    </row>
    <row r="138" spans="1:12" x14ac:dyDescent="0.25">
      <c r="A138" s="156" t="s">
        <v>51</v>
      </c>
      <c r="B138" s="157">
        <v>0</v>
      </c>
      <c r="C138" s="157">
        <v>0</v>
      </c>
      <c r="D138" s="157">
        <v>0</v>
      </c>
      <c r="E138" s="157">
        <v>0</v>
      </c>
      <c r="F138" s="157">
        <v>0</v>
      </c>
      <c r="G138" s="157">
        <v>0</v>
      </c>
      <c r="H138" s="29">
        <f t="shared" si="13"/>
        <v>0</v>
      </c>
    </row>
    <row r="139" spans="1:12" x14ac:dyDescent="0.25">
      <c r="A139" s="156" t="s">
        <v>52</v>
      </c>
      <c r="B139" s="157">
        <v>0</v>
      </c>
      <c r="C139" s="157">
        <v>0</v>
      </c>
      <c r="D139" s="157">
        <v>0</v>
      </c>
      <c r="E139" s="157">
        <v>0</v>
      </c>
      <c r="F139" s="157">
        <v>0</v>
      </c>
      <c r="G139" s="157">
        <v>0</v>
      </c>
      <c r="H139" s="29">
        <f t="shared" si="13"/>
        <v>0</v>
      </c>
    </row>
    <row r="140" spans="1:12" x14ac:dyDescent="0.25">
      <c r="A140" s="23" t="s">
        <v>19</v>
      </c>
      <c r="B140" s="29">
        <f>SUM(B119:B139)</f>
        <v>1047</v>
      </c>
      <c r="C140" s="29">
        <f t="shared" ref="C140:G140" si="14">SUM(C119:C139)</f>
        <v>386</v>
      </c>
      <c r="D140" s="29">
        <f t="shared" si="14"/>
        <v>8</v>
      </c>
      <c r="E140" s="29">
        <f t="shared" si="14"/>
        <v>33</v>
      </c>
      <c r="F140" s="29">
        <f t="shared" si="14"/>
        <v>2</v>
      </c>
      <c r="G140" s="29">
        <f t="shared" si="14"/>
        <v>6</v>
      </c>
      <c r="H140" s="29">
        <f>SUM(H119:H139)</f>
        <v>1482</v>
      </c>
    </row>
    <row r="141" spans="1:12" x14ac:dyDescent="0.25">
      <c r="A141" s="62"/>
      <c r="B141" s="73"/>
      <c r="I141" s="27"/>
    </row>
    <row r="142" spans="1:12" x14ac:dyDescent="0.25">
      <c r="A142" s="172" t="s">
        <v>322</v>
      </c>
      <c r="B142" s="24"/>
      <c r="C142" s="24"/>
      <c r="D142" s="24"/>
      <c r="I142" s="27"/>
    </row>
    <row r="143" spans="1:12" x14ac:dyDescent="0.25">
      <c r="L143" s="27"/>
    </row>
    <row r="144" spans="1:12" x14ac:dyDescent="0.25">
      <c r="A144" s="15" t="s">
        <v>0</v>
      </c>
      <c r="B144" s="16" t="s">
        <v>103</v>
      </c>
      <c r="C144" s="16" t="s">
        <v>109</v>
      </c>
      <c r="D144" s="16" t="s">
        <v>110</v>
      </c>
      <c r="E144" s="16" t="s">
        <v>112</v>
      </c>
      <c r="F144" s="16" t="s">
        <v>111</v>
      </c>
      <c r="G144" s="16" t="s">
        <v>80</v>
      </c>
      <c r="L144" s="27"/>
    </row>
    <row r="145" spans="1:13" x14ac:dyDescent="0.25">
      <c r="A145" s="156" t="s">
        <v>3</v>
      </c>
      <c r="B145" s="188">
        <v>18</v>
      </c>
      <c r="C145" s="162">
        <v>0.25</v>
      </c>
      <c r="D145" s="162">
        <v>4.0599999999999996</v>
      </c>
      <c r="E145" s="162">
        <v>6.57</v>
      </c>
      <c r="F145" s="162">
        <v>11.53</v>
      </c>
      <c r="G145" s="162">
        <v>18</v>
      </c>
      <c r="L145" s="27"/>
    </row>
    <row r="146" spans="1:13" x14ac:dyDescent="0.25">
      <c r="A146" s="156" t="s">
        <v>64</v>
      </c>
      <c r="B146" s="188">
        <v>17</v>
      </c>
      <c r="C146" s="162">
        <v>0.05</v>
      </c>
      <c r="D146" s="162">
        <v>4.79</v>
      </c>
      <c r="E146" s="162">
        <v>6.95</v>
      </c>
      <c r="F146" s="162">
        <v>14</v>
      </c>
      <c r="G146" s="162">
        <v>26</v>
      </c>
      <c r="L146" s="27"/>
      <c r="M146" s="21"/>
    </row>
    <row r="147" spans="1:13" x14ac:dyDescent="0.25">
      <c r="A147" s="156" t="s">
        <v>65</v>
      </c>
      <c r="B147" s="188">
        <v>53</v>
      </c>
      <c r="C147" s="162">
        <v>2.2200000000000002</v>
      </c>
      <c r="D147" s="162">
        <v>4.58</v>
      </c>
      <c r="E147" s="162">
        <v>6.92</v>
      </c>
      <c r="F147" s="162">
        <v>13.95</v>
      </c>
      <c r="G147" s="162">
        <v>22.26</v>
      </c>
      <c r="L147" s="27"/>
      <c r="M147" s="22"/>
    </row>
    <row r="148" spans="1:13" x14ac:dyDescent="0.25">
      <c r="A148" s="156" t="s">
        <v>35</v>
      </c>
      <c r="B148" s="188">
        <v>149</v>
      </c>
      <c r="C148" s="162">
        <v>1.7</v>
      </c>
      <c r="D148" s="162">
        <v>4</v>
      </c>
      <c r="E148" s="162">
        <v>8.7799999999999994</v>
      </c>
      <c r="F148" s="162">
        <v>18.46</v>
      </c>
      <c r="G148" s="162">
        <v>31.87</v>
      </c>
      <c r="L148" s="27"/>
    </row>
    <row r="149" spans="1:13" x14ac:dyDescent="0.25">
      <c r="A149" s="156" t="s">
        <v>36</v>
      </c>
      <c r="B149" s="188">
        <v>175</v>
      </c>
      <c r="C149" s="162">
        <v>2.44</v>
      </c>
      <c r="D149" s="162">
        <v>4.7</v>
      </c>
      <c r="E149" s="162">
        <v>9</v>
      </c>
      <c r="F149" s="162">
        <v>16.3</v>
      </c>
      <c r="G149" s="162">
        <v>29.75</v>
      </c>
      <c r="L149" s="27"/>
    </row>
    <row r="150" spans="1:13" x14ac:dyDescent="0.25">
      <c r="A150" s="156" t="s">
        <v>37</v>
      </c>
      <c r="B150" s="188">
        <v>156</v>
      </c>
      <c r="C150" s="162">
        <v>2.17</v>
      </c>
      <c r="D150" s="162">
        <v>4.82</v>
      </c>
      <c r="E150" s="162">
        <v>9.98</v>
      </c>
      <c r="F150" s="162">
        <v>17.18</v>
      </c>
      <c r="G150" s="162">
        <v>33.273609999999998</v>
      </c>
      <c r="L150" s="27"/>
    </row>
    <row r="151" spans="1:13" x14ac:dyDescent="0.25">
      <c r="A151" s="156" t="s">
        <v>38</v>
      </c>
      <c r="B151" s="188">
        <v>124</v>
      </c>
      <c r="C151" s="162">
        <v>2.34</v>
      </c>
      <c r="D151" s="162">
        <v>4</v>
      </c>
      <c r="E151" s="162">
        <v>10.31</v>
      </c>
      <c r="F151" s="162">
        <v>21.375</v>
      </c>
      <c r="G151" s="162">
        <v>35.200000000000003</v>
      </c>
      <c r="L151" s="27"/>
    </row>
    <row r="152" spans="1:13" x14ac:dyDescent="0.25">
      <c r="A152" s="156" t="s">
        <v>39</v>
      </c>
      <c r="B152" s="188">
        <v>135</v>
      </c>
      <c r="C152" s="162">
        <v>2.4312499999999999</v>
      </c>
      <c r="D152" s="162">
        <v>4.05</v>
      </c>
      <c r="E152" s="162">
        <v>7.79</v>
      </c>
      <c r="F152" s="162">
        <v>15.06</v>
      </c>
      <c r="G152" s="162">
        <v>29.33</v>
      </c>
      <c r="L152" s="27"/>
    </row>
    <row r="153" spans="1:13" x14ac:dyDescent="0.25">
      <c r="A153" s="156" t="s">
        <v>40</v>
      </c>
      <c r="B153" s="188">
        <v>126</v>
      </c>
      <c r="C153" s="162">
        <v>2.79</v>
      </c>
      <c r="D153" s="162">
        <v>4.57</v>
      </c>
      <c r="E153" s="162">
        <v>7.58</v>
      </c>
      <c r="F153" s="162">
        <v>14.06</v>
      </c>
      <c r="G153" s="162">
        <v>30.96</v>
      </c>
      <c r="L153" s="27"/>
    </row>
    <row r="154" spans="1:13" x14ac:dyDescent="0.25">
      <c r="A154" s="156" t="s">
        <v>41</v>
      </c>
      <c r="B154" s="188">
        <v>150</v>
      </c>
      <c r="C154" s="162">
        <v>1.825</v>
      </c>
      <c r="D154" s="162">
        <v>3.9</v>
      </c>
      <c r="E154" s="162">
        <v>8.7100000000000009</v>
      </c>
      <c r="F154" s="162">
        <v>19</v>
      </c>
      <c r="G154" s="162">
        <v>37.524999999999999</v>
      </c>
      <c r="L154" s="27"/>
    </row>
    <row r="155" spans="1:13" x14ac:dyDescent="0.25">
      <c r="A155" s="156" t="s">
        <v>42</v>
      </c>
      <c r="B155" s="188">
        <v>161</v>
      </c>
      <c r="C155" s="162">
        <v>2.1</v>
      </c>
      <c r="D155" s="162">
        <v>3.75</v>
      </c>
      <c r="E155" s="162">
        <v>6.77</v>
      </c>
      <c r="F155" s="162">
        <v>16.23</v>
      </c>
      <c r="G155" s="162">
        <v>34</v>
      </c>
      <c r="L155" s="27"/>
    </row>
    <row r="156" spans="1:13" x14ac:dyDescent="0.25">
      <c r="A156" s="156" t="s">
        <v>43</v>
      </c>
      <c r="B156" s="188">
        <v>145</v>
      </c>
      <c r="C156" s="162">
        <v>2.9</v>
      </c>
      <c r="D156" s="162">
        <v>4.09</v>
      </c>
      <c r="E156" s="162">
        <v>8.5500000000000007</v>
      </c>
      <c r="F156" s="162">
        <v>15</v>
      </c>
      <c r="G156" s="162">
        <v>27.87</v>
      </c>
      <c r="L156" s="27"/>
    </row>
    <row r="157" spans="1:13" x14ac:dyDescent="0.25">
      <c r="A157" s="156" t="s">
        <v>44</v>
      </c>
      <c r="B157" s="188">
        <v>147</v>
      </c>
      <c r="C157" s="162">
        <v>2.0699999999999998</v>
      </c>
      <c r="D157" s="162">
        <v>4.17</v>
      </c>
      <c r="E157" s="162">
        <v>8.75</v>
      </c>
      <c r="F157" s="162">
        <v>17.7</v>
      </c>
      <c r="G157" s="162">
        <v>37.020000000000003</v>
      </c>
      <c r="L157" s="27"/>
    </row>
    <row r="158" spans="1:13" x14ac:dyDescent="0.25">
      <c r="A158" s="156" t="s">
        <v>45</v>
      </c>
      <c r="B158" s="188">
        <v>116</v>
      </c>
      <c r="C158" s="162">
        <v>2.4500000000000002</v>
      </c>
      <c r="D158" s="162">
        <v>4.9550000000000001</v>
      </c>
      <c r="E158" s="162">
        <v>8.9849999999999994</v>
      </c>
      <c r="F158" s="162">
        <v>18.84</v>
      </c>
      <c r="G158" s="162">
        <v>30.72</v>
      </c>
      <c r="L158" s="27"/>
    </row>
    <row r="159" spans="1:13" x14ac:dyDescent="0.25">
      <c r="A159" s="156" t="s">
        <v>46</v>
      </c>
      <c r="B159" s="188">
        <v>103</v>
      </c>
      <c r="C159" s="162">
        <v>2.2999999999999998</v>
      </c>
      <c r="D159" s="162">
        <v>4.08</v>
      </c>
      <c r="E159" s="162">
        <v>8.41</v>
      </c>
      <c r="F159" s="162">
        <v>15.13</v>
      </c>
      <c r="G159" s="162">
        <v>23.92</v>
      </c>
      <c r="L159" s="27"/>
    </row>
    <row r="160" spans="1:13" x14ac:dyDescent="0.25">
      <c r="A160" s="156" t="s">
        <v>47</v>
      </c>
      <c r="B160" s="188">
        <v>67</v>
      </c>
      <c r="C160" s="162">
        <v>2.1800000000000002</v>
      </c>
      <c r="D160" s="162">
        <v>6.08</v>
      </c>
      <c r="E160" s="162">
        <v>13.51</v>
      </c>
      <c r="F160" s="162">
        <v>21.93</v>
      </c>
      <c r="G160" s="162">
        <v>33.75</v>
      </c>
      <c r="L160" s="27"/>
    </row>
    <row r="161" spans="1:13" x14ac:dyDescent="0.25">
      <c r="A161" s="156" t="s">
        <v>48</v>
      </c>
      <c r="B161" s="188">
        <v>64</v>
      </c>
      <c r="C161" s="162">
        <v>2.11</v>
      </c>
      <c r="D161" s="162">
        <v>4.585</v>
      </c>
      <c r="E161" s="162">
        <v>11.3</v>
      </c>
      <c r="F161" s="162">
        <v>23.535</v>
      </c>
      <c r="G161" s="162">
        <v>35.880000000000003</v>
      </c>
      <c r="L161" s="27"/>
    </row>
    <row r="162" spans="1:13" x14ac:dyDescent="0.25">
      <c r="A162" s="156" t="s">
        <v>49</v>
      </c>
      <c r="B162" s="188">
        <v>23</v>
      </c>
      <c r="C162" s="162">
        <v>0.32</v>
      </c>
      <c r="D162" s="162">
        <v>3.01</v>
      </c>
      <c r="E162" s="162">
        <v>8.7799999999999994</v>
      </c>
      <c r="F162" s="162">
        <v>16.7</v>
      </c>
      <c r="G162" s="162">
        <v>26.37</v>
      </c>
      <c r="L162" s="27"/>
    </row>
    <row r="163" spans="1:13" x14ac:dyDescent="0.25">
      <c r="A163" s="156" t="s">
        <v>50</v>
      </c>
      <c r="B163" s="188">
        <v>18</v>
      </c>
      <c r="C163" s="162">
        <v>0.57999999999999996</v>
      </c>
      <c r="D163" s="162">
        <v>2.2000000000000002</v>
      </c>
      <c r="E163" s="162">
        <v>10.24</v>
      </c>
      <c r="F163" s="162">
        <v>17.920000000000002</v>
      </c>
      <c r="G163" s="162">
        <v>24</v>
      </c>
      <c r="L163" s="27"/>
    </row>
    <row r="164" spans="1:13" x14ac:dyDescent="0.25">
      <c r="A164" s="156" t="s">
        <v>51</v>
      </c>
      <c r="B164" s="188">
        <v>0</v>
      </c>
      <c r="C164" s="162" t="s">
        <v>108</v>
      </c>
      <c r="D164" s="162" t="s">
        <v>108</v>
      </c>
      <c r="E164" s="162" t="s">
        <v>108</v>
      </c>
      <c r="F164" s="162" t="s">
        <v>108</v>
      </c>
      <c r="G164" s="162" t="s">
        <v>108</v>
      </c>
      <c r="L164" s="27"/>
    </row>
    <row r="165" spans="1:13" x14ac:dyDescent="0.25">
      <c r="A165" s="156" t="s">
        <v>52</v>
      </c>
      <c r="B165" s="188">
        <v>0</v>
      </c>
      <c r="C165" s="162" t="s">
        <v>108</v>
      </c>
      <c r="D165" s="162" t="s">
        <v>108</v>
      </c>
      <c r="E165" s="162" t="s">
        <v>108</v>
      </c>
      <c r="F165" s="162" t="s">
        <v>108</v>
      </c>
      <c r="G165" s="162" t="s">
        <v>108</v>
      </c>
      <c r="L165" s="27"/>
    </row>
    <row r="166" spans="1:13" x14ac:dyDescent="0.25">
      <c r="A166" s="23" t="s">
        <v>19</v>
      </c>
      <c r="B166" s="127">
        <f>SUM(B145:B165)</f>
        <v>1947</v>
      </c>
      <c r="C166" s="173">
        <v>2.1</v>
      </c>
      <c r="D166" s="173">
        <v>4.2</v>
      </c>
      <c r="E166" s="173">
        <v>8.75</v>
      </c>
      <c r="F166" s="173">
        <v>17</v>
      </c>
      <c r="G166" s="173">
        <v>31.96</v>
      </c>
      <c r="L166" s="27"/>
    </row>
    <row r="167" spans="1:13" x14ac:dyDescent="0.25">
      <c r="A167" s="49"/>
      <c r="B167" s="14"/>
      <c r="I167" s="27"/>
    </row>
    <row r="168" spans="1:13" x14ac:dyDescent="0.25">
      <c r="A168" s="172" t="s">
        <v>323</v>
      </c>
      <c r="B168" s="14"/>
      <c r="C168" s="14"/>
      <c r="D168" s="14"/>
      <c r="I168" s="27"/>
    </row>
    <row r="169" spans="1:13" x14ac:dyDescent="0.25">
      <c r="A169" s="14"/>
      <c r="B169" s="14"/>
      <c r="C169" s="14"/>
      <c r="D169" s="14"/>
      <c r="E169" s="14"/>
      <c r="F169" s="14"/>
      <c r="G169" s="14"/>
      <c r="L169" s="27"/>
    </row>
    <row r="170" spans="1:13" x14ac:dyDescent="0.25">
      <c r="A170" s="15" t="s">
        <v>0</v>
      </c>
      <c r="B170" s="16" t="s">
        <v>103</v>
      </c>
      <c r="C170" s="16" t="s">
        <v>109</v>
      </c>
      <c r="D170" s="16" t="s">
        <v>110</v>
      </c>
      <c r="E170" s="16" t="s">
        <v>112</v>
      </c>
      <c r="F170" s="16" t="s">
        <v>111</v>
      </c>
      <c r="G170" s="16" t="s">
        <v>80</v>
      </c>
      <c r="L170" s="27"/>
    </row>
    <row r="171" spans="1:13" x14ac:dyDescent="0.25">
      <c r="A171" s="19" t="s">
        <v>3</v>
      </c>
      <c r="B171" s="188">
        <v>18</v>
      </c>
      <c r="C171" s="162">
        <v>0</v>
      </c>
      <c r="D171" s="162">
        <v>0.73333329999999997</v>
      </c>
      <c r="E171" s="162">
        <v>4.4416669999999998</v>
      </c>
      <c r="F171" s="162">
        <v>6.05</v>
      </c>
      <c r="G171" s="162">
        <v>10.51667</v>
      </c>
      <c r="L171" s="27"/>
    </row>
    <row r="172" spans="1:13" x14ac:dyDescent="0.25">
      <c r="A172" s="19" t="s">
        <v>64</v>
      </c>
      <c r="B172" s="188">
        <v>17</v>
      </c>
      <c r="C172" s="162">
        <v>0</v>
      </c>
      <c r="D172" s="162">
        <v>1.1499999999999999</v>
      </c>
      <c r="E172" s="162">
        <v>2.0333329999999998</v>
      </c>
      <c r="F172" s="162">
        <v>3.0833330000000001</v>
      </c>
      <c r="G172" s="162">
        <v>6.266667</v>
      </c>
      <c r="L172" s="27"/>
      <c r="M172" s="21"/>
    </row>
    <row r="173" spans="1:13" x14ac:dyDescent="0.25">
      <c r="A173" s="19" t="s">
        <v>65</v>
      </c>
      <c r="B173" s="188">
        <v>54</v>
      </c>
      <c r="C173" s="162">
        <v>0.5</v>
      </c>
      <c r="D173" s="162">
        <v>0.9</v>
      </c>
      <c r="E173" s="162">
        <v>2.5833330000000001</v>
      </c>
      <c r="F173" s="162">
        <v>5.0666669999999998</v>
      </c>
      <c r="G173" s="162">
        <v>6.85</v>
      </c>
      <c r="L173" s="27"/>
      <c r="M173" s="22"/>
    </row>
    <row r="174" spans="1:13" x14ac:dyDescent="0.25">
      <c r="A174" s="19" t="s">
        <v>35</v>
      </c>
      <c r="B174" s="188">
        <v>136</v>
      </c>
      <c r="C174" s="162">
        <v>0.81666669999999997</v>
      </c>
      <c r="D174" s="162">
        <v>1.7583329999999999</v>
      </c>
      <c r="E174" s="162">
        <v>3.65</v>
      </c>
      <c r="F174" s="162">
        <v>6.8416670000000002</v>
      </c>
      <c r="G174" s="162">
        <v>10.58333</v>
      </c>
      <c r="L174" s="27"/>
    </row>
    <row r="175" spans="1:13" x14ac:dyDescent="0.25">
      <c r="A175" s="19" t="s">
        <v>36</v>
      </c>
      <c r="B175" s="188">
        <v>157</v>
      </c>
      <c r="C175" s="162">
        <v>1.2833330000000001</v>
      </c>
      <c r="D175" s="162">
        <v>2.8833329999999999</v>
      </c>
      <c r="E175" s="162">
        <v>4.4166670000000003</v>
      </c>
      <c r="F175" s="162">
        <v>7.55</v>
      </c>
      <c r="G175" s="162">
        <v>13.8</v>
      </c>
      <c r="L175" s="27"/>
    </row>
    <row r="176" spans="1:13" x14ac:dyDescent="0.25">
      <c r="A176" s="19" t="s">
        <v>37</v>
      </c>
      <c r="B176" s="188">
        <v>145</v>
      </c>
      <c r="C176" s="162">
        <v>0.78333330000000001</v>
      </c>
      <c r="D176" s="162">
        <v>2.1333329999999999</v>
      </c>
      <c r="E176" s="162">
        <v>4.3666669999999996</v>
      </c>
      <c r="F176" s="162">
        <v>6.5</v>
      </c>
      <c r="G176" s="162">
        <v>13.16667</v>
      </c>
      <c r="L176" s="27"/>
    </row>
    <row r="177" spans="1:12" x14ac:dyDescent="0.25">
      <c r="A177" s="19" t="s">
        <v>38</v>
      </c>
      <c r="B177" s="188">
        <v>112</v>
      </c>
      <c r="C177" s="162">
        <v>1.1499999999999999</v>
      </c>
      <c r="D177" s="162">
        <v>3.0833330000000001</v>
      </c>
      <c r="E177" s="162">
        <v>5.266667</v>
      </c>
      <c r="F177" s="162">
        <v>7.891667</v>
      </c>
      <c r="G177" s="162">
        <v>12.25</v>
      </c>
      <c r="L177" s="27"/>
    </row>
    <row r="178" spans="1:12" x14ac:dyDescent="0.25">
      <c r="A178" s="19" t="s">
        <v>39</v>
      </c>
      <c r="B178" s="188">
        <v>129</v>
      </c>
      <c r="C178" s="162">
        <v>1.4666669999999999</v>
      </c>
      <c r="D178" s="162">
        <v>3.3166669999999998</v>
      </c>
      <c r="E178" s="162">
        <v>4.7166670000000002</v>
      </c>
      <c r="F178" s="162">
        <v>7</v>
      </c>
      <c r="G178" s="162">
        <v>10.7</v>
      </c>
      <c r="L178" s="27"/>
    </row>
    <row r="179" spans="1:12" x14ac:dyDescent="0.25">
      <c r="A179" s="19" t="s">
        <v>40</v>
      </c>
      <c r="B179" s="188">
        <v>113</v>
      </c>
      <c r="C179" s="162">
        <v>1.0833330000000001</v>
      </c>
      <c r="D179" s="162">
        <v>2.4500000000000002</v>
      </c>
      <c r="E179" s="162">
        <v>4.766667</v>
      </c>
      <c r="F179" s="162">
        <v>7.7833329999999998</v>
      </c>
      <c r="G179" s="162">
        <v>15.783329999999999</v>
      </c>
      <c r="L179" s="27"/>
    </row>
    <row r="180" spans="1:12" x14ac:dyDescent="0.25">
      <c r="A180" s="19" t="s">
        <v>41</v>
      </c>
      <c r="B180" s="188">
        <v>137</v>
      </c>
      <c r="C180" s="162">
        <v>1.5333330000000001</v>
      </c>
      <c r="D180" s="162">
        <v>3.0666669999999998</v>
      </c>
      <c r="E180" s="162">
        <v>5.3166669999999998</v>
      </c>
      <c r="F180" s="162">
        <v>8.8333329999999997</v>
      </c>
      <c r="G180" s="162">
        <v>15.51667</v>
      </c>
      <c r="L180" s="27"/>
    </row>
    <row r="181" spans="1:12" x14ac:dyDescent="0.25">
      <c r="A181" s="19" t="s">
        <v>42</v>
      </c>
      <c r="B181" s="188">
        <v>149</v>
      </c>
      <c r="C181" s="162">
        <v>2.0499999999999998</v>
      </c>
      <c r="D181" s="162">
        <v>3.2</v>
      </c>
      <c r="E181" s="162">
        <v>5.233333</v>
      </c>
      <c r="F181" s="162">
        <v>7.75</v>
      </c>
      <c r="G181" s="162">
        <v>10.85</v>
      </c>
      <c r="L181" s="27"/>
    </row>
    <row r="182" spans="1:12" x14ac:dyDescent="0.25">
      <c r="A182" s="19" t="s">
        <v>43</v>
      </c>
      <c r="B182" s="188">
        <v>136</v>
      </c>
      <c r="C182" s="162">
        <v>1.816667</v>
      </c>
      <c r="D182" s="162">
        <v>3.1916669999999998</v>
      </c>
      <c r="E182" s="162">
        <v>4.4416669999999998</v>
      </c>
      <c r="F182" s="162">
        <v>8.0250000000000004</v>
      </c>
      <c r="G182" s="162">
        <v>11.73333</v>
      </c>
      <c r="L182" s="27"/>
    </row>
    <row r="183" spans="1:12" x14ac:dyDescent="0.25">
      <c r="A183" s="19" t="s">
        <v>44</v>
      </c>
      <c r="B183" s="188">
        <v>135</v>
      </c>
      <c r="C183" s="162">
        <v>2.3333330000000001</v>
      </c>
      <c r="D183" s="162">
        <v>3.9333330000000002</v>
      </c>
      <c r="E183" s="162">
        <v>6</v>
      </c>
      <c r="F183" s="162">
        <v>9.9166670000000003</v>
      </c>
      <c r="G183" s="162">
        <v>16.616669999999999</v>
      </c>
      <c r="L183" s="27"/>
    </row>
    <row r="184" spans="1:12" x14ac:dyDescent="0.25">
      <c r="A184" s="19" t="s">
        <v>45</v>
      </c>
      <c r="B184" s="188">
        <v>111</v>
      </c>
      <c r="C184" s="162">
        <v>1</v>
      </c>
      <c r="D184" s="162">
        <v>3.266667</v>
      </c>
      <c r="E184" s="162">
        <v>4.8666669999999996</v>
      </c>
      <c r="F184" s="162">
        <v>8.3166670000000007</v>
      </c>
      <c r="G184" s="162">
        <v>11.6</v>
      </c>
      <c r="L184" s="27"/>
    </row>
    <row r="185" spans="1:12" x14ac:dyDescent="0.25">
      <c r="A185" s="19" t="s">
        <v>46</v>
      </c>
      <c r="B185" s="188">
        <v>93</v>
      </c>
      <c r="C185" s="162">
        <v>1.9166669999999999</v>
      </c>
      <c r="D185" s="162">
        <v>3.35</v>
      </c>
      <c r="E185" s="162">
        <v>5.3833330000000004</v>
      </c>
      <c r="F185" s="162">
        <v>8.4666669999999993</v>
      </c>
      <c r="G185" s="162">
        <v>13.2</v>
      </c>
      <c r="L185" s="27"/>
    </row>
    <row r="186" spans="1:12" x14ac:dyDescent="0.25">
      <c r="A186" s="19" t="s">
        <v>47</v>
      </c>
      <c r="B186" s="188">
        <v>63</v>
      </c>
      <c r="C186" s="162">
        <v>2.5666669999999998</v>
      </c>
      <c r="D186" s="162">
        <v>3.733333</v>
      </c>
      <c r="E186" s="162">
        <v>5.3166669999999998</v>
      </c>
      <c r="F186" s="162">
        <v>7.7</v>
      </c>
      <c r="G186" s="162">
        <v>11.966670000000001</v>
      </c>
      <c r="L186" s="27"/>
    </row>
    <row r="187" spans="1:12" x14ac:dyDescent="0.25">
      <c r="A187" s="19" t="s">
        <v>48</v>
      </c>
      <c r="B187" s="188">
        <v>57</v>
      </c>
      <c r="C187" s="162">
        <v>2.7833329999999998</v>
      </c>
      <c r="D187" s="162">
        <v>3.8166669999999998</v>
      </c>
      <c r="E187" s="162">
        <v>5.5333329999999998</v>
      </c>
      <c r="F187" s="162">
        <v>7.1833330000000002</v>
      </c>
      <c r="G187" s="162">
        <v>12.966670000000001</v>
      </c>
      <c r="L187" s="27"/>
    </row>
    <row r="188" spans="1:12" x14ac:dyDescent="0.25">
      <c r="A188" s="19" t="s">
        <v>49</v>
      </c>
      <c r="B188" s="188">
        <v>22</v>
      </c>
      <c r="C188" s="162">
        <v>2.6</v>
      </c>
      <c r="D188" s="162">
        <v>4.016667</v>
      </c>
      <c r="E188" s="162">
        <v>6.25</v>
      </c>
      <c r="F188" s="162">
        <v>15.16667</v>
      </c>
      <c r="G188" s="162">
        <v>16.58333</v>
      </c>
      <c r="L188" s="27"/>
    </row>
    <row r="189" spans="1:12" x14ac:dyDescent="0.25">
      <c r="A189" s="19" t="s">
        <v>50</v>
      </c>
      <c r="B189" s="188">
        <v>18</v>
      </c>
      <c r="C189" s="162">
        <v>1.95</v>
      </c>
      <c r="D189" s="162">
        <v>3.05</v>
      </c>
      <c r="E189" s="162">
        <v>6.9333330000000002</v>
      </c>
      <c r="F189" s="162">
        <v>9.766667</v>
      </c>
      <c r="G189" s="162">
        <v>11.01667</v>
      </c>
      <c r="L189" s="27"/>
    </row>
    <row r="190" spans="1:12" x14ac:dyDescent="0.25">
      <c r="A190" s="19" t="s">
        <v>51</v>
      </c>
      <c r="B190" s="192">
        <v>0</v>
      </c>
      <c r="C190" s="162" t="s">
        <v>108</v>
      </c>
      <c r="D190" s="162" t="s">
        <v>108</v>
      </c>
      <c r="E190" s="162" t="s">
        <v>108</v>
      </c>
      <c r="F190" s="162" t="s">
        <v>108</v>
      </c>
      <c r="G190" s="162" t="s">
        <v>108</v>
      </c>
      <c r="L190" s="27"/>
    </row>
    <row r="191" spans="1:12" x14ac:dyDescent="0.25">
      <c r="A191" s="19" t="s">
        <v>52</v>
      </c>
      <c r="B191" s="192">
        <v>0</v>
      </c>
      <c r="C191" s="162" t="s">
        <v>108</v>
      </c>
      <c r="D191" s="162" t="s">
        <v>108</v>
      </c>
      <c r="E191" s="162" t="s">
        <v>108</v>
      </c>
      <c r="F191" s="162" t="s">
        <v>108</v>
      </c>
      <c r="G191" s="162" t="s">
        <v>108</v>
      </c>
      <c r="L191" s="27"/>
    </row>
    <row r="192" spans="1:12" x14ac:dyDescent="0.25">
      <c r="A192" s="23" t="s">
        <v>19</v>
      </c>
      <c r="B192" s="112">
        <f>SUM(B171:B191)</f>
        <v>1802</v>
      </c>
      <c r="C192" s="173">
        <v>1.3333330000000001</v>
      </c>
      <c r="D192" s="173">
        <v>2.8833329999999999</v>
      </c>
      <c r="E192" s="173">
        <v>4.8416670000000002</v>
      </c>
      <c r="F192" s="173">
        <v>7.75</v>
      </c>
      <c r="G192" s="173">
        <v>12.383330000000001</v>
      </c>
      <c r="L192" s="27"/>
    </row>
    <row r="193" spans="1:16" x14ac:dyDescent="0.25">
      <c r="A193" s="49"/>
      <c r="B193" s="14"/>
      <c r="J193" s="27"/>
    </row>
    <row r="194" spans="1:16" x14ac:dyDescent="0.25">
      <c r="A194" s="172" t="s">
        <v>324</v>
      </c>
      <c r="B194" s="14"/>
      <c r="C194" s="14"/>
      <c r="D194" s="14"/>
      <c r="I194" s="27"/>
    </row>
    <row r="195" spans="1:16" x14ac:dyDescent="0.25">
      <c r="A195" s="14"/>
      <c r="B195" s="14"/>
      <c r="C195" s="14"/>
      <c r="D195" s="14"/>
      <c r="E195" s="14"/>
      <c r="F195" s="14"/>
      <c r="K195" s="27"/>
    </row>
    <row r="196" spans="1:16" x14ac:dyDescent="0.25">
      <c r="A196" s="15" t="s">
        <v>0</v>
      </c>
      <c r="B196" s="16" t="s">
        <v>103</v>
      </c>
      <c r="C196" s="16" t="s">
        <v>109</v>
      </c>
      <c r="D196" s="16" t="s">
        <v>110</v>
      </c>
      <c r="E196" s="16" t="s">
        <v>112</v>
      </c>
      <c r="F196" s="16" t="s">
        <v>111</v>
      </c>
      <c r="G196" s="16" t="s">
        <v>80</v>
      </c>
      <c r="L196" s="27"/>
    </row>
    <row r="197" spans="1:16" x14ac:dyDescent="0.25">
      <c r="A197" s="19" t="s">
        <v>3</v>
      </c>
      <c r="B197" s="188">
        <v>9</v>
      </c>
      <c r="C197" s="162">
        <v>0.55000000000000004</v>
      </c>
      <c r="D197" s="162">
        <v>3</v>
      </c>
      <c r="E197" s="162">
        <v>4</v>
      </c>
      <c r="F197" s="162">
        <v>6.59</v>
      </c>
      <c r="G197" s="162">
        <v>42.21</v>
      </c>
      <c r="L197" s="27"/>
    </row>
    <row r="198" spans="1:16" x14ac:dyDescent="0.25">
      <c r="A198" s="19" t="s">
        <v>64</v>
      </c>
      <c r="B198" s="188">
        <v>11</v>
      </c>
      <c r="C198" s="162">
        <v>1.44</v>
      </c>
      <c r="D198" s="162">
        <v>1.63</v>
      </c>
      <c r="E198" s="162">
        <v>2</v>
      </c>
      <c r="F198" s="162">
        <v>6.61</v>
      </c>
      <c r="G198" s="162">
        <v>8</v>
      </c>
      <c r="L198" s="27"/>
      <c r="M198" s="20"/>
      <c r="N198" s="20"/>
      <c r="P198" s="20"/>
    </row>
    <row r="199" spans="1:16" x14ac:dyDescent="0.25">
      <c r="A199" s="19" t="s">
        <v>65</v>
      </c>
      <c r="B199" s="188">
        <v>27</v>
      </c>
      <c r="C199" s="162">
        <v>1</v>
      </c>
      <c r="D199" s="162">
        <v>1.56</v>
      </c>
      <c r="E199" s="162">
        <v>5</v>
      </c>
      <c r="F199" s="162">
        <v>10</v>
      </c>
      <c r="G199" s="162">
        <v>15.72</v>
      </c>
      <c r="L199" s="27"/>
      <c r="M199" s="20"/>
      <c r="N199" s="20"/>
      <c r="P199" s="20"/>
    </row>
    <row r="200" spans="1:16" x14ac:dyDescent="0.25">
      <c r="A200" s="19" t="s">
        <v>35</v>
      </c>
      <c r="B200" s="188">
        <v>68</v>
      </c>
      <c r="C200" s="162">
        <v>1</v>
      </c>
      <c r="D200" s="162">
        <v>2.58</v>
      </c>
      <c r="E200" s="162">
        <v>5.0199999999999996</v>
      </c>
      <c r="F200" s="162">
        <v>10.64</v>
      </c>
      <c r="G200" s="162">
        <v>19</v>
      </c>
      <c r="L200" s="27"/>
      <c r="M200" s="20"/>
      <c r="N200" s="20"/>
      <c r="P200" s="20"/>
    </row>
    <row r="201" spans="1:16" x14ac:dyDescent="0.25">
      <c r="A201" s="19" t="s">
        <v>36</v>
      </c>
      <c r="B201" s="188">
        <v>78</v>
      </c>
      <c r="C201" s="162">
        <v>1</v>
      </c>
      <c r="D201" s="162">
        <v>2</v>
      </c>
      <c r="E201" s="162">
        <v>3.7</v>
      </c>
      <c r="F201" s="162">
        <v>10</v>
      </c>
      <c r="G201" s="162">
        <v>19</v>
      </c>
      <c r="L201" s="27"/>
      <c r="M201" s="20"/>
      <c r="N201" s="20"/>
      <c r="P201" s="20"/>
    </row>
    <row r="202" spans="1:16" x14ac:dyDescent="0.25">
      <c r="A202" s="19" t="s">
        <v>37</v>
      </c>
      <c r="B202" s="188">
        <v>68</v>
      </c>
      <c r="C202" s="162">
        <v>1.3</v>
      </c>
      <c r="D202" s="162">
        <v>2</v>
      </c>
      <c r="E202" s="162">
        <v>5.2350000000000003</v>
      </c>
      <c r="F202" s="162">
        <v>10.265000000000001</v>
      </c>
      <c r="G202" s="162">
        <v>18</v>
      </c>
      <c r="L202" s="27"/>
      <c r="M202" s="20"/>
      <c r="N202" s="20"/>
      <c r="P202" s="20"/>
    </row>
    <row r="203" spans="1:16" x14ac:dyDescent="0.25">
      <c r="A203" s="19" t="s">
        <v>38</v>
      </c>
      <c r="B203" s="188">
        <v>57</v>
      </c>
      <c r="C203" s="162">
        <v>1</v>
      </c>
      <c r="D203" s="162">
        <v>2.4</v>
      </c>
      <c r="E203" s="162">
        <v>5</v>
      </c>
      <c r="F203" s="162">
        <v>13.61</v>
      </c>
      <c r="G203" s="162">
        <v>24.21</v>
      </c>
      <c r="L203" s="27"/>
      <c r="M203" s="20"/>
      <c r="N203" s="20"/>
      <c r="P203" s="20"/>
    </row>
    <row r="204" spans="1:16" x14ac:dyDescent="0.25">
      <c r="A204" s="19" t="s">
        <v>39</v>
      </c>
      <c r="B204" s="188">
        <v>58</v>
      </c>
      <c r="C204" s="162">
        <v>1</v>
      </c>
      <c r="D204" s="162">
        <v>2</v>
      </c>
      <c r="E204" s="162">
        <v>4</v>
      </c>
      <c r="F204" s="162">
        <v>7</v>
      </c>
      <c r="G204" s="162">
        <v>15</v>
      </c>
      <c r="L204" s="27"/>
      <c r="M204" s="20"/>
      <c r="N204" s="20"/>
      <c r="P204" s="20"/>
    </row>
    <row r="205" spans="1:16" x14ac:dyDescent="0.25">
      <c r="A205" s="19" t="s">
        <v>40</v>
      </c>
      <c r="B205" s="188">
        <v>39</v>
      </c>
      <c r="C205" s="162">
        <v>1</v>
      </c>
      <c r="D205" s="162">
        <v>2</v>
      </c>
      <c r="E205" s="162">
        <v>5.55</v>
      </c>
      <c r="F205" s="162">
        <v>13</v>
      </c>
      <c r="G205" s="162">
        <v>21.76</v>
      </c>
      <c r="L205" s="27"/>
      <c r="M205" s="20"/>
      <c r="N205" s="20"/>
      <c r="P205" s="20"/>
    </row>
    <row r="206" spans="1:16" x14ac:dyDescent="0.25">
      <c r="A206" s="19" t="s">
        <v>41</v>
      </c>
      <c r="B206" s="188">
        <v>54</v>
      </c>
      <c r="C206" s="162">
        <v>1</v>
      </c>
      <c r="D206" s="162">
        <v>2</v>
      </c>
      <c r="E206" s="162">
        <v>4</v>
      </c>
      <c r="F206" s="162">
        <v>8.01</v>
      </c>
      <c r="G206" s="162">
        <v>17.829999999999998</v>
      </c>
      <c r="L206" s="27"/>
      <c r="M206" s="20"/>
      <c r="N206" s="20"/>
      <c r="P206" s="20"/>
    </row>
    <row r="207" spans="1:16" x14ac:dyDescent="0.25">
      <c r="A207" s="19" t="s">
        <v>42</v>
      </c>
      <c r="B207" s="188">
        <v>52</v>
      </c>
      <c r="C207" s="162">
        <v>1.04</v>
      </c>
      <c r="D207" s="162">
        <v>2.0449999999999999</v>
      </c>
      <c r="E207" s="162">
        <v>4</v>
      </c>
      <c r="F207" s="162">
        <v>11.18</v>
      </c>
      <c r="G207" s="162">
        <v>21.62</v>
      </c>
      <c r="L207" s="27"/>
      <c r="M207" s="20"/>
      <c r="N207" s="20"/>
      <c r="P207" s="20"/>
    </row>
    <row r="208" spans="1:16" x14ac:dyDescent="0.25">
      <c r="A208" s="19" t="s">
        <v>43</v>
      </c>
      <c r="B208" s="188">
        <v>45</v>
      </c>
      <c r="C208" s="162">
        <v>1.61</v>
      </c>
      <c r="D208" s="162">
        <v>2.84</v>
      </c>
      <c r="E208" s="162">
        <v>4</v>
      </c>
      <c r="F208" s="162">
        <v>8.56</v>
      </c>
      <c r="G208" s="162">
        <v>16</v>
      </c>
      <c r="L208" s="27"/>
      <c r="M208" s="20"/>
      <c r="N208" s="20"/>
      <c r="P208" s="20"/>
    </row>
    <row r="209" spans="1:16" x14ac:dyDescent="0.25">
      <c r="A209" s="19" t="s">
        <v>44</v>
      </c>
      <c r="B209" s="188">
        <v>59</v>
      </c>
      <c r="C209" s="162">
        <v>1.57</v>
      </c>
      <c r="D209" s="162">
        <v>3</v>
      </c>
      <c r="E209" s="162">
        <v>4.3600000000000003</v>
      </c>
      <c r="F209" s="162">
        <v>11</v>
      </c>
      <c r="G209" s="162">
        <v>27</v>
      </c>
      <c r="L209" s="27"/>
      <c r="M209" s="20"/>
      <c r="N209" s="20"/>
      <c r="P209" s="20"/>
    </row>
    <row r="210" spans="1:16" x14ac:dyDescent="0.25">
      <c r="A210" s="19" t="s">
        <v>45</v>
      </c>
      <c r="B210" s="188">
        <v>39</v>
      </c>
      <c r="C210" s="162">
        <v>1</v>
      </c>
      <c r="D210" s="162">
        <v>3</v>
      </c>
      <c r="E210" s="162">
        <v>5.12</v>
      </c>
      <c r="F210" s="162">
        <v>8</v>
      </c>
      <c r="G210" s="162">
        <v>28</v>
      </c>
      <c r="L210" s="27"/>
      <c r="M210" s="20"/>
      <c r="N210" s="20"/>
      <c r="P210" s="20"/>
    </row>
    <row r="211" spans="1:16" x14ac:dyDescent="0.25">
      <c r="A211" s="19" t="s">
        <v>46</v>
      </c>
      <c r="B211" s="188">
        <v>43</v>
      </c>
      <c r="C211" s="162">
        <v>1</v>
      </c>
      <c r="D211" s="162">
        <v>2</v>
      </c>
      <c r="E211" s="162">
        <v>3</v>
      </c>
      <c r="F211" s="162">
        <v>8</v>
      </c>
      <c r="G211" s="162">
        <v>13.76</v>
      </c>
      <c r="L211" s="27"/>
      <c r="M211" s="20"/>
      <c r="N211" s="20"/>
      <c r="P211" s="20"/>
    </row>
    <row r="212" spans="1:16" x14ac:dyDescent="0.25">
      <c r="A212" s="19" t="s">
        <v>47</v>
      </c>
      <c r="B212" s="188">
        <v>29</v>
      </c>
      <c r="C212" s="162">
        <v>1</v>
      </c>
      <c r="D212" s="162">
        <v>2</v>
      </c>
      <c r="E212" s="162">
        <v>5.93</v>
      </c>
      <c r="F212" s="162">
        <v>11.76</v>
      </c>
      <c r="G212" s="162">
        <v>19.48</v>
      </c>
      <c r="L212" s="27"/>
      <c r="M212" s="20"/>
      <c r="N212" s="20"/>
      <c r="P212" s="20"/>
    </row>
    <row r="213" spans="1:16" x14ac:dyDescent="0.25">
      <c r="A213" s="19" t="s">
        <v>48</v>
      </c>
      <c r="B213" s="188">
        <v>36</v>
      </c>
      <c r="C213" s="162">
        <v>1</v>
      </c>
      <c r="D213" s="162">
        <v>1.83</v>
      </c>
      <c r="E213" s="162">
        <v>2.92</v>
      </c>
      <c r="F213" s="162">
        <v>9.41</v>
      </c>
      <c r="G213" s="162">
        <v>16</v>
      </c>
      <c r="L213" s="27"/>
      <c r="M213" s="20"/>
      <c r="N213" s="20"/>
      <c r="P213" s="20"/>
    </row>
    <row r="214" spans="1:16" x14ac:dyDescent="0.25">
      <c r="A214" s="19" t="s">
        <v>49</v>
      </c>
      <c r="B214" s="188">
        <v>5</v>
      </c>
      <c r="C214" s="162">
        <v>0.87</v>
      </c>
      <c r="D214" s="162">
        <v>2.78</v>
      </c>
      <c r="E214" s="162">
        <v>6</v>
      </c>
      <c r="F214" s="162">
        <v>17.440000000000001</v>
      </c>
      <c r="G214" s="162">
        <v>27.8</v>
      </c>
      <c r="L214" s="27"/>
      <c r="M214" s="20"/>
      <c r="N214" s="20"/>
      <c r="P214" s="20"/>
    </row>
    <row r="215" spans="1:16" x14ac:dyDescent="0.25">
      <c r="A215" s="19" t="s">
        <v>50</v>
      </c>
      <c r="B215" s="188">
        <v>7</v>
      </c>
      <c r="C215" s="162">
        <v>0.09</v>
      </c>
      <c r="D215" s="162">
        <v>1</v>
      </c>
      <c r="E215" s="162">
        <v>1.28</v>
      </c>
      <c r="F215" s="162">
        <v>2.42</v>
      </c>
      <c r="G215" s="162">
        <v>3.62</v>
      </c>
      <c r="L215" s="27"/>
      <c r="M215" s="20"/>
      <c r="N215" s="20"/>
      <c r="P215" s="20"/>
    </row>
    <row r="216" spans="1:16" x14ac:dyDescent="0.25">
      <c r="A216" s="19" t="s">
        <v>51</v>
      </c>
      <c r="B216" s="192">
        <v>0</v>
      </c>
      <c r="C216" s="162" t="s">
        <v>108</v>
      </c>
      <c r="D216" s="162" t="s">
        <v>108</v>
      </c>
      <c r="E216" s="162" t="s">
        <v>108</v>
      </c>
      <c r="F216" s="162" t="s">
        <v>108</v>
      </c>
      <c r="G216" s="162" t="s">
        <v>108</v>
      </c>
      <c r="L216" s="27"/>
      <c r="M216" s="20"/>
      <c r="N216" s="20"/>
      <c r="P216" s="20"/>
    </row>
    <row r="217" spans="1:16" x14ac:dyDescent="0.25">
      <c r="A217" s="19" t="s">
        <v>52</v>
      </c>
      <c r="B217" s="192">
        <v>0</v>
      </c>
      <c r="C217" s="162" t="s">
        <v>108</v>
      </c>
      <c r="D217" s="162" t="s">
        <v>108</v>
      </c>
      <c r="E217" s="162" t="s">
        <v>108</v>
      </c>
      <c r="F217" s="162" t="s">
        <v>108</v>
      </c>
      <c r="G217" s="162" t="s">
        <v>108</v>
      </c>
      <c r="L217" s="27"/>
    </row>
    <row r="218" spans="1:16" x14ac:dyDescent="0.25">
      <c r="A218" s="23" t="s">
        <v>19</v>
      </c>
      <c r="B218" s="115">
        <f>SUM(B197:B217)</f>
        <v>784</v>
      </c>
      <c r="C218" s="173">
        <v>1</v>
      </c>
      <c r="D218" s="173">
        <v>2</v>
      </c>
      <c r="E218" s="173">
        <v>4</v>
      </c>
      <c r="F218" s="173">
        <v>9.6999999999999993</v>
      </c>
      <c r="G218" s="173">
        <v>17.98</v>
      </c>
      <c r="K218" s="27"/>
    </row>
    <row r="219" spans="1:16" x14ac:dyDescent="0.25">
      <c r="A219" s="49"/>
      <c r="B219" s="14"/>
      <c r="C219" s="14"/>
      <c r="D219" s="14"/>
      <c r="K219" s="27"/>
    </row>
    <row r="220" spans="1:16" x14ac:dyDescent="0.25">
      <c r="A220" s="2" t="s">
        <v>224</v>
      </c>
      <c r="B220" s="24"/>
      <c r="C220" s="24"/>
      <c r="D220" s="24"/>
      <c r="E220" s="24"/>
      <c r="F220" s="24"/>
      <c r="G220" s="24"/>
      <c r="H220" s="24"/>
      <c r="I220" s="24"/>
      <c r="J220" s="24"/>
      <c r="K220" s="24"/>
      <c r="L220" s="24"/>
    </row>
    <row r="221" spans="1:16" x14ac:dyDescent="0.25">
      <c r="A221" s="2"/>
      <c r="B221" s="93"/>
      <c r="C221" s="93"/>
      <c r="D221" s="93"/>
      <c r="E221" s="93"/>
      <c r="F221" s="93"/>
      <c r="G221" s="93"/>
      <c r="H221" s="93"/>
      <c r="I221"/>
      <c r="J221"/>
      <c r="K221"/>
      <c r="L221" s="24"/>
    </row>
    <row r="222" spans="1:16" s="314" customFormat="1" ht="75" x14ac:dyDescent="0.25">
      <c r="A222" s="311" t="s">
        <v>66</v>
      </c>
      <c r="B222" s="310" t="s">
        <v>81</v>
      </c>
      <c r="C222" s="310" t="s">
        <v>82</v>
      </c>
      <c r="D222" s="310" t="s">
        <v>83</v>
      </c>
      <c r="E222" s="310" t="s">
        <v>84</v>
      </c>
      <c r="F222" s="310" t="s">
        <v>85</v>
      </c>
      <c r="G222" s="310" t="s">
        <v>86</v>
      </c>
      <c r="H222" s="310" t="s">
        <v>87</v>
      </c>
      <c r="I222" s="310" t="s">
        <v>63</v>
      </c>
      <c r="J222" s="310" t="s">
        <v>88</v>
      </c>
      <c r="K222" s="310" t="s">
        <v>71</v>
      </c>
      <c r="L222" s="311" t="s">
        <v>11</v>
      </c>
    </row>
    <row r="223" spans="1:16" x14ac:dyDescent="0.25">
      <c r="A223" s="116" t="s">
        <v>3</v>
      </c>
      <c r="B223" s="157">
        <v>5</v>
      </c>
      <c r="C223" s="157">
        <v>1</v>
      </c>
      <c r="D223" s="157">
        <v>0</v>
      </c>
      <c r="E223" s="157">
        <v>0</v>
      </c>
      <c r="F223" s="157">
        <v>1</v>
      </c>
      <c r="G223" s="157">
        <v>0</v>
      </c>
      <c r="H223" s="157">
        <v>1</v>
      </c>
      <c r="I223" s="157">
        <v>1</v>
      </c>
      <c r="J223" s="157">
        <v>0</v>
      </c>
      <c r="K223" s="157">
        <v>0</v>
      </c>
      <c r="L223" s="120">
        <f t="shared" ref="L223:L243" si="15">SUM(B223:K223)</f>
        <v>9</v>
      </c>
    </row>
    <row r="224" spans="1:16" x14ac:dyDescent="0.25">
      <c r="A224" s="116" t="s">
        <v>64</v>
      </c>
      <c r="B224" s="157">
        <v>7</v>
      </c>
      <c r="C224" s="157">
        <v>2</v>
      </c>
      <c r="D224" s="157">
        <v>0</v>
      </c>
      <c r="E224" s="157">
        <v>0</v>
      </c>
      <c r="F224" s="157">
        <v>0</v>
      </c>
      <c r="G224" s="157">
        <v>0</v>
      </c>
      <c r="H224" s="157">
        <v>0</v>
      </c>
      <c r="I224" s="157">
        <v>0</v>
      </c>
      <c r="J224" s="157">
        <v>0</v>
      </c>
      <c r="K224" s="157">
        <v>1</v>
      </c>
      <c r="L224" s="120">
        <f t="shared" si="15"/>
        <v>10</v>
      </c>
    </row>
    <row r="225" spans="1:13" x14ac:dyDescent="0.25">
      <c r="A225" s="116" t="s">
        <v>65</v>
      </c>
      <c r="B225" s="157">
        <v>24</v>
      </c>
      <c r="C225" s="157">
        <v>5</v>
      </c>
      <c r="D225" s="157">
        <v>0</v>
      </c>
      <c r="E225" s="157">
        <v>0</v>
      </c>
      <c r="F225" s="157">
        <v>2</v>
      </c>
      <c r="G225" s="157">
        <v>0</v>
      </c>
      <c r="H225" s="157">
        <v>0</v>
      </c>
      <c r="I225" s="157">
        <v>1</v>
      </c>
      <c r="J225" s="157">
        <v>2</v>
      </c>
      <c r="K225" s="157">
        <v>1</v>
      </c>
      <c r="L225" s="120">
        <f t="shared" si="15"/>
        <v>35</v>
      </c>
      <c r="M225" s="21"/>
    </row>
    <row r="226" spans="1:13" x14ac:dyDescent="0.25">
      <c r="A226" s="116" t="s">
        <v>35</v>
      </c>
      <c r="B226" s="157">
        <v>65</v>
      </c>
      <c r="C226" s="157">
        <v>21</v>
      </c>
      <c r="D226" s="157">
        <v>0</v>
      </c>
      <c r="E226" s="157">
        <v>2</v>
      </c>
      <c r="F226" s="157">
        <v>5</v>
      </c>
      <c r="G226" s="157">
        <v>1</v>
      </c>
      <c r="H226" s="157">
        <v>7</v>
      </c>
      <c r="I226" s="157">
        <v>1</v>
      </c>
      <c r="J226" s="157">
        <v>5</v>
      </c>
      <c r="K226" s="157">
        <v>1</v>
      </c>
      <c r="L226" s="120">
        <f t="shared" si="15"/>
        <v>108</v>
      </c>
      <c r="M226" s="22"/>
    </row>
    <row r="227" spans="1:13" x14ac:dyDescent="0.25">
      <c r="A227" s="116" t="s">
        <v>36</v>
      </c>
      <c r="B227" s="157">
        <v>76</v>
      </c>
      <c r="C227" s="157">
        <v>26</v>
      </c>
      <c r="D227" s="157">
        <v>0</v>
      </c>
      <c r="E227" s="157">
        <v>1</v>
      </c>
      <c r="F227" s="157">
        <v>7</v>
      </c>
      <c r="G227" s="157">
        <v>1</v>
      </c>
      <c r="H227" s="157">
        <v>5</v>
      </c>
      <c r="I227" s="157">
        <v>2</v>
      </c>
      <c r="J227" s="157">
        <v>3</v>
      </c>
      <c r="K227" s="157">
        <v>1</v>
      </c>
      <c r="L227" s="120">
        <f t="shared" si="15"/>
        <v>122</v>
      </c>
    </row>
    <row r="228" spans="1:13" x14ac:dyDescent="0.25">
      <c r="A228" s="116" t="s">
        <v>37</v>
      </c>
      <c r="B228" s="157">
        <v>68</v>
      </c>
      <c r="C228" s="157">
        <v>20</v>
      </c>
      <c r="D228" s="157">
        <v>0</v>
      </c>
      <c r="E228" s="157">
        <v>1</v>
      </c>
      <c r="F228" s="157">
        <v>3</v>
      </c>
      <c r="G228" s="157">
        <v>3</v>
      </c>
      <c r="H228" s="157">
        <v>7</v>
      </c>
      <c r="I228" s="157">
        <v>2</v>
      </c>
      <c r="J228" s="157">
        <v>2</v>
      </c>
      <c r="K228" s="157">
        <v>0</v>
      </c>
      <c r="L228" s="120">
        <f t="shared" si="15"/>
        <v>106</v>
      </c>
    </row>
    <row r="229" spans="1:13" x14ac:dyDescent="0.25">
      <c r="A229" s="116" t="s">
        <v>38</v>
      </c>
      <c r="B229" s="157">
        <v>55</v>
      </c>
      <c r="C229" s="157">
        <v>20</v>
      </c>
      <c r="D229" s="157">
        <v>0</v>
      </c>
      <c r="E229" s="157">
        <v>3</v>
      </c>
      <c r="F229" s="157">
        <v>6</v>
      </c>
      <c r="G229" s="157">
        <v>5</v>
      </c>
      <c r="H229" s="157">
        <v>3</v>
      </c>
      <c r="I229" s="157">
        <v>1</v>
      </c>
      <c r="J229" s="157">
        <v>1</v>
      </c>
      <c r="K229" s="157">
        <v>0</v>
      </c>
      <c r="L229" s="120">
        <f t="shared" si="15"/>
        <v>94</v>
      </c>
    </row>
    <row r="230" spans="1:13" x14ac:dyDescent="0.25">
      <c r="A230" s="116" t="s">
        <v>39</v>
      </c>
      <c r="B230" s="157">
        <v>78</v>
      </c>
      <c r="C230" s="157">
        <v>20</v>
      </c>
      <c r="D230" s="157">
        <v>0</v>
      </c>
      <c r="E230" s="157">
        <v>0</v>
      </c>
      <c r="F230" s="157">
        <v>2</v>
      </c>
      <c r="G230" s="157">
        <v>2</v>
      </c>
      <c r="H230" s="157">
        <v>2</v>
      </c>
      <c r="I230" s="157">
        <v>4</v>
      </c>
      <c r="J230" s="157">
        <v>1</v>
      </c>
      <c r="K230" s="157">
        <v>1</v>
      </c>
      <c r="L230" s="120">
        <f t="shared" si="15"/>
        <v>110</v>
      </c>
    </row>
    <row r="231" spans="1:13" x14ac:dyDescent="0.25">
      <c r="A231" s="116" t="s">
        <v>40</v>
      </c>
      <c r="B231" s="157">
        <v>66</v>
      </c>
      <c r="C231" s="157">
        <v>18</v>
      </c>
      <c r="D231" s="157">
        <v>0</v>
      </c>
      <c r="E231" s="157">
        <v>2</v>
      </c>
      <c r="F231" s="157">
        <v>3</v>
      </c>
      <c r="G231" s="157">
        <v>1</v>
      </c>
      <c r="H231" s="157">
        <v>4</v>
      </c>
      <c r="I231" s="157">
        <v>2</v>
      </c>
      <c r="J231" s="157">
        <v>3</v>
      </c>
      <c r="K231" s="157">
        <v>0</v>
      </c>
      <c r="L231" s="120">
        <f t="shared" si="15"/>
        <v>99</v>
      </c>
    </row>
    <row r="232" spans="1:13" x14ac:dyDescent="0.25">
      <c r="A232" s="116" t="s">
        <v>41</v>
      </c>
      <c r="B232" s="157">
        <v>76</v>
      </c>
      <c r="C232" s="157">
        <v>20</v>
      </c>
      <c r="D232" s="157">
        <v>0</v>
      </c>
      <c r="E232" s="157">
        <v>2</v>
      </c>
      <c r="F232" s="157">
        <v>6</v>
      </c>
      <c r="G232" s="157">
        <v>3</v>
      </c>
      <c r="H232" s="170">
        <v>3</v>
      </c>
      <c r="I232" s="157">
        <v>5</v>
      </c>
      <c r="J232" s="157">
        <v>4</v>
      </c>
      <c r="K232" s="157">
        <v>0</v>
      </c>
      <c r="L232" s="120">
        <f t="shared" si="15"/>
        <v>119</v>
      </c>
    </row>
    <row r="233" spans="1:13" x14ac:dyDescent="0.25">
      <c r="A233" s="116" t="s">
        <v>42</v>
      </c>
      <c r="B233" s="157">
        <v>86</v>
      </c>
      <c r="C233" s="157">
        <v>21</v>
      </c>
      <c r="D233" s="157">
        <v>0</v>
      </c>
      <c r="E233" s="157">
        <v>1</v>
      </c>
      <c r="F233" s="157">
        <v>10</v>
      </c>
      <c r="G233" s="157">
        <v>1</v>
      </c>
      <c r="H233" s="157">
        <v>5</v>
      </c>
      <c r="I233" s="157">
        <v>2</v>
      </c>
      <c r="J233" s="157">
        <v>4</v>
      </c>
      <c r="K233" s="157">
        <v>1</v>
      </c>
      <c r="L233" s="120">
        <f t="shared" si="15"/>
        <v>131</v>
      </c>
    </row>
    <row r="234" spans="1:13" x14ac:dyDescent="0.25">
      <c r="A234" s="116" t="s">
        <v>43</v>
      </c>
      <c r="B234" s="157">
        <v>84</v>
      </c>
      <c r="C234" s="157">
        <v>27</v>
      </c>
      <c r="D234" s="157">
        <v>0</v>
      </c>
      <c r="E234" s="157">
        <v>2</v>
      </c>
      <c r="F234" s="157">
        <v>7</v>
      </c>
      <c r="G234" s="157">
        <v>0</v>
      </c>
      <c r="H234" s="157">
        <v>3</v>
      </c>
      <c r="I234" s="157">
        <v>1</v>
      </c>
      <c r="J234" s="157">
        <v>4</v>
      </c>
      <c r="K234" s="157">
        <v>1</v>
      </c>
      <c r="L234" s="120">
        <f t="shared" si="15"/>
        <v>129</v>
      </c>
    </row>
    <row r="235" spans="1:13" x14ac:dyDescent="0.25">
      <c r="A235" s="116" t="s">
        <v>44</v>
      </c>
      <c r="B235" s="157">
        <v>67</v>
      </c>
      <c r="C235" s="157">
        <v>26</v>
      </c>
      <c r="D235" s="157">
        <v>0</v>
      </c>
      <c r="E235" s="157">
        <v>0</v>
      </c>
      <c r="F235" s="157">
        <v>8</v>
      </c>
      <c r="G235" s="157">
        <v>0</v>
      </c>
      <c r="H235" s="157">
        <v>2</v>
      </c>
      <c r="I235" s="157">
        <v>2</v>
      </c>
      <c r="J235" s="157">
        <v>4</v>
      </c>
      <c r="K235" s="157">
        <v>0</v>
      </c>
      <c r="L235" s="120">
        <f t="shared" si="15"/>
        <v>109</v>
      </c>
    </row>
    <row r="236" spans="1:13" x14ac:dyDescent="0.25">
      <c r="A236" s="116" t="s">
        <v>45</v>
      </c>
      <c r="B236" s="157">
        <v>51</v>
      </c>
      <c r="C236" s="157">
        <v>18</v>
      </c>
      <c r="D236" s="157">
        <v>0</v>
      </c>
      <c r="E236" s="157">
        <v>2</v>
      </c>
      <c r="F236" s="157">
        <v>6</v>
      </c>
      <c r="G236" s="157">
        <v>0</v>
      </c>
      <c r="H236" s="157">
        <v>6</v>
      </c>
      <c r="I236" s="157">
        <v>1</v>
      </c>
      <c r="J236" s="157">
        <v>1</v>
      </c>
      <c r="K236" s="157">
        <v>0</v>
      </c>
      <c r="L236" s="120">
        <f t="shared" si="15"/>
        <v>85</v>
      </c>
    </row>
    <row r="237" spans="1:13" x14ac:dyDescent="0.25">
      <c r="A237" s="116" t="s">
        <v>46</v>
      </c>
      <c r="B237" s="157">
        <v>34</v>
      </c>
      <c r="C237" s="157">
        <v>12</v>
      </c>
      <c r="D237" s="157">
        <v>0</v>
      </c>
      <c r="E237" s="157">
        <v>2</v>
      </c>
      <c r="F237" s="157">
        <v>7</v>
      </c>
      <c r="G237" s="157">
        <v>1</v>
      </c>
      <c r="H237" s="157">
        <v>7</v>
      </c>
      <c r="I237" s="157">
        <v>1</v>
      </c>
      <c r="J237" s="157">
        <v>0</v>
      </c>
      <c r="K237" s="157">
        <v>0</v>
      </c>
      <c r="L237" s="120">
        <f t="shared" si="15"/>
        <v>64</v>
      </c>
    </row>
    <row r="238" spans="1:13" x14ac:dyDescent="0.25">
      <c r="A238" s="121" t="s">
        <v>47</v>
      </c>
      <c r="B238" s="157">
        <v>17</v>
      </c>
      <c r="C238" s="157">
        <v>14</v>
      </c>
      <c r="D238" s="157">
        <v>1</v>
      </c>
      <c r="E238" s="157">
        <v>2</v>
      </c>
      <c r="F238" s="157">
        <v>5</v>
      </c>
      <c r="G238" s="157">
        <v>0</v>
      </c>
      <c r="H238" s="170">
        <v>3</v>
      </c>
      <c r="I238" s="157">
        <v>2</v>
      </c>
      <c r="J238" s="157">
        <v>2</v>
      </c>
      <c r="K238" s="157">
        <v>1</v>
      </c>
      <c r="L238" s="120">
        <f t="shared" si="15"/>
        <v>47</v>
      </c>
    </row>
    <row r="239" spans="1:13" x14ac:dyDescent="0.25">
      <c r="A239" s="121" t="s">
        <v>48</v>
      </c>
      <c r="B239" s="157">
        <v>7</v>
      </c>
      <c r="C239" s="157">
        <v>7</v>
      </c>
      <c r="D239" s="157">
        <v>3</v>
      </c>
      <c r="E239" s="157">
        <v>0</v>
      </c>
      <c r="F239" s="157">
        <v>2</v>
      </c>
      <c r="G239" s="157">
        <v>0</v>
      </c>
      <c r="H239" s="157">
        <v>10</v>
      </c>
      <c r="I239" s="157">
        <v>3</v>
      </c>
      <c r="J239" s="157">
        <v>2</v>
      </c>
      <c r="K239" s="157">
        <v>1</v>
      </c>
      <c r="L239" s="120">
        <f t="shared" si="15"/>
        <v>35</v>
      </c>
    </row>
    <row r="240" spans="1:13" x14ac:dyDescent="0.25">
      <c r="A240" s="121" t="s">
        <v>49</v>
      </c>
      <c r="B240" s="157">
        <v>2</v>
      </c>
      <c r="C240" s="157">
        <v>3</v>
      </c>
      <c r="D240" s="157">
        <v>0</v>
      </c>
      <c r="E240" s="157">
        <v>0</v>
      </c>
      <c r="F240" s="157">
        <v>1</v>
      </c>
      <c r="G240" s="157">
        <v>0</v>
      </c>
      <c r="H240" s="157">
        <v>8</v>
      </c>
      <c r="I240" s="157">
        <v>0</v>
      </c>
      <c r="J240" s="157">
        <v>0</v>
      </c>
      <c r="K240" s="157">
        <v>0</v>
      </c>
      <c r="L240" s="120">
        <f t="shared" si="15"/>
        <v>14</v>
      </c>
    </row>
    <row r="241" spans="1:22" x14ac:dyDescent="0.25">
      <c r="A241" s="121" t="s">
        <v>50</v>
      </c>
      <c r="B241" s="157">
        <v>4</v>
      </c>
      <c r="C241" s="157">
        <v>1</v>
      </c>
      <c r="D241" s="157">
        <v>0</v>
      </c>
      <c r="E241" s="157">
        <v>0</v>
      </c>
      <c r="F241" s="157">
        <v>0</v>
      </c>
      <c r="G241" s="157">
        <v>0</v>
      </c>
      <c r="H241" s="157">
        <v>2</v>
      </c>
      <c r="I241" s="157">
        <v>0</v>
      </c>
      <c r="J241" s="157">
        <v>0</v>
      </c>
      <c r="K241" s="157">
        <v>0</v>
      </c>
      <c r="L241" s="120">
        <f t="shared" si="15"/>
        <v>7</v>
      </c>
    </row>
    <row r="242" spans="1:22" x14ac:dyDescent="0.25">
      <c r="A242" s="121" t="s">
        <v>51</v>
      </c>
      <c r="B242" s="175">
        <v>0</v>
      </c>
      <c r="C242" s="175">
        <v>0</v>
      </c>
      <c r="D242" s="175">
        <v>0</v>
      </c>
      <c r="E242" s="175">
        <v>0</v>
      </c>
      <c r="F242" s="175">
        <v>0</v>
      </c>
      <c r="G242" s="175">
        <v>0</v>
      </c>
      <c r="H242" s="175">
        <v>0</v>
      </c>
      <c r="I242" s="175">
        <v>0</v>
      </c>
      <c r="J242" s="175">
        <v>0</v>
      </c>
      <c r="K242" s="175">
        <v>0</v>
      </c>
      <c r="L242" s="120">
        <f t="shared" si="15"/>
        <v>0</v>
      </c>
    </row>
    <row r="243" spans="1:22" x14ac:dyDescent="0.25">
      <c r="A243" s="121" t="s">
        <v>52</v>
      </c>
      <c r="B243" s="175">
        <v>0</v>
      </c>
      <c r="C243" s="175">
        <v>0</v>
      </c>
      <c r="D243" s="175">
        <v>0</v>
      </c>
      <c r="E243" s="175">
        <v>0</v>
      </c>
      <c r="F243" s="175">
        <v>0</v>
      </c>
      <c r="G243" s="175">
        <v>0</v>
      </c>
      <c r="H243" s="175">
        <v>0</v>
      </c>
      <c r="I243" s="175">
        <v>0</v>
      </c>
      <c r="J243" s="175">
        <v>0</v>
      </c>
      <c r="K243" s="175">
        <v>0</v>
      </c>
      <c r="L243" s="120">
        <f t="shared" si="15"/>
        <v>0</v>
      </c>
    </row>
    <row r="244" spans="1:22" x14ac:dyDescent="0.25">
      <c r="A244" s="119" t="s">
        <v>11</v>
      </c>
      <c r="B244" s="120">
        <f t="shared" ref="B244:L244" si="16">SUM(B223:B243)</f>
        <v>872</v>
      </c>
      <c r="C244" s="120">
        <f t="shared" si="16"/>
        <v>282</v>
      </c>
      <c r="D244" s="120">
        <f t="shared" si="16"/>
        <v>4</v>
      </c>
      <c r="E244" s="120">
        <f t="shared" si="16"/>
        <v>20</v>
      </c>
      <c r="F244" s="120">
        <f t="shared" si="16"/>
        <v>81</v>
      </c>
      <c r="G244" s="120">
        <f t="shared" si="16"/>
        <v>18</v>
      </c>
      <c r="H244" s="120">
        <f t="shared" si="16"/>
        <v>78</v>
      </c>
      <c r="I244" s="120">
        <f t="shared" si="16"/>
        <v>31</v>
      </c>
      <c r="J244" s="120">
        <f t="shared" si="16"/>
        <v>38</v>
      </c>
      <c r="K244" s="120">
        <f t="shared" si="16"/>
        <v>9</v>
      </c>
      <c r="L244" s="120">
        <f t="shared" si="16"/>
        <v>1433</v>
      </c>
    </row>
    <row r="245" spans="1:22" x14ac:dyDescent="0.25">
      <c r="V245" s="66"/>
    </row>
    <row r="246" spans="1:22" x14ac:dyDescent="0.25">
      <c r="A246" s="2" t="s">
        <v>223</v>
      </c>
      <c r="B246" s="24"/>
      <c r="C246" s="24"/>
      <c r="D246" s="24"/>
      <c r="E246" s="24"/>
      <c r="F246" s="24"/>
      <c r="G246" s="24"/>
      <c r="H246" s="24"/>
      <c r="I246" s="24"/>
      <c r="J246" s="24"/>
      <c r="K246" s="24"/>
      <c r="L246" s="24"/>
    </row>
    <row r="247" spans="1:22" x14ac:dyDescent="0.25">
      <c r="A247" s="2"/>
      <c r="B247" s="24"/>
      <c r="C247" s="24"/>
      <c r="D247" s="24"/>
      <c r="E247" s="24"/>
      <c r="F247" s="24"/>
      <c r="G247" s="24"/>
      <c r="H247" s="24"/>
      <c r="I247" s="24"/>
      <c r="J247" s="24"/>
      <c r="K247" s="24"/>
      <c r="L247" s="24"/>
    </row>
    <row r="248" spans="1:22" s="314" customFormat="1" ht="75" x14ac:dyDescent="0.25">
      <c r="A248" s="313" t="s">
        <v>53</v>
      </c>
      <c r="B248" s="312" t="s">
        <v>81</v>
      </c>
      <c r="C248" s="312" t="s">
        <v>82</v>
      </c>
      <c r="D248" s="312" t="s">
        <v>83</v>
      </c>
      <c r="E248" s="312" t="s">
        <v>84</v>
      </c>
      <c r="F248" s="312" t="s">
        <v>85</v>
      </c>
      <c r="G248" s="312" t="s">
        <v>86</v>
      </c>
      <c r="H248" s="312" t="s">
        <v>87</v>
      </c>
      <c r="I248" s="312" t="s">
        <v>63</v>
      </c>
      <c r="J248" s="312" t="s">
        <v>88</v>
      </c>
      <c r="K248" s="312" t="s">
        <v>71</v>
      </c>
      <c r="L248" s="313" t="s">
        <v>11</v>
      </c>
    </row>
    <row r="249" spans="1:22" x14ac:dyDescent="0.25">
      <c r="A249" s="116" t="s">
        <v>3</v>
      </c>
      <c r="B249" s="157">
        <v>3</v>
      </c>
      <c r="C249" s="157">
        <v>2</v>
      </c>
      <c r="D249" s="157">
        <v>0</v>
      </c>
      <c r="E249" s="157">
        <v>0</v>
      </c>
      <c r="F249" s="157">
        <v>0</v>
      </c>
      <c r="G249" s="157">
        <v>0</v>
      </c>
      <c r="H249" s="157">
        <v>1</v>
      </c>
      <c r="I249" s="157">
        <v>0</v>
      </c>
      <c r="J249" s="157">
        <v>2</v>
      </c>
      <c r="K249" s="157">
        <v>1</v>
      </c>
      <c r="L249" s="118">
        <f t="shared" ref="L249:L269" si="17">SUM(B249:K249)</f>
        <v>9</v>
      </c>
    </row>
    <row r="250" spans="1:22" x14ac:dyDescent="0.25">
      <c r="A250" s="116" t="s">
        <v>64</v>
      </c>
      <c r="B250" s="157">
        <v>5</v>
      </c>
      <c r="C250" s="157">
        <v>0</v>
      </c>
      <c r="D250" s="157">
        <v>0</v>
      </c>
      <c r="E250" s="157">
        <v>0</v>
      </c>
      <c r="F250" s="157">
        <v>0</v>
      </c>
      <c r="G250" s="157">
        <v>0</v>
      </c>
      <c r="H250" s="157">
        <v>1</v>
      </c>
      <c r="I250" s="157">
        <v>0</v>
      </c>
      <c r="J250" s="157">
        <v>1</v>
      </c>
      <c r="K250" s="157">
        <v>0</v>
      </c>
      <c r="L250" s="118">
        <f t="shared" si="17"/>
        <v>7</v>
      </c>
    </row>
    <row r="251" spans="1:22" x14ac:dyDescent="0.25">
      <c r="A251" s="116" t="s">
        <v>65</v>
      </c>
      <c r="B251" s="157">
        <v>12</v>
      </c>
      <c r="C251" s="157">
        <v>1</v>
      </c>
      <c r="D251" s="157">
        <v>0</v>
      </c>
      <c r="E251" s="157">
        <v>0</v>
      </c>
      <c r="F251" s="157">
        <v>0</v>
      </c>
      <c r="G251" s="157">
        <v>0</v>
      </c>
      <c r="H251" s="157">
        <v>4</v>
      </c>
      <c r="I251" s="157">
        <v>0</v>
      </c>
      <c r="J251" s="157">
        <v>1</v>
      </c>
      <c r="K251" s="157">
        <v>1</v>
      </c>
      <c r="L251" s="118">
        <f t="shared" si="17"/>
        <v>19</v>
      </c>
      <c r="M251" s="21"/>
    </row>
    <row r="252" spans="1:22" x14ac:dyDescent="0.25">
      <c r="A252" s="116" t="s">
        <v>35</v>
      </c>
      <c r="B252" s="157">
        <v>28</v>
      </c>
      <c r="C252" s="157">
        <v>6</v>
      </c>
      <c r="D252" s="157">
        <v>0</v>
      </c>
      <c r="E252" s="157">
        <v>1</v>
      </c>
      <c r="F252" s="157">
        <v>2</v>
      </c>
      <c r="G252" s="157">
        <v>0</v>
      </c>
      <c r="H252" s="157">
        <v>2</v>
      </c>
      <c r="I252" s="157">
        <v>0</v>
      </c>
      <c r="J252" s="157">
        <v>3</v>
      </c>
      <c r="K252" s="157">
        <v>0</v>
      </c>
      <c r="L252" s="118">
        <f t="shared" si="17"/>
        <v>42</v>
      </c>
      <c r="M252" s="22"/>
    </row>
    <row r="253" spans="1:22" x14ac:dyDescent="0.25">
      <c r="A253" s="116" t="s">
        <v>36</v>
      </c>
      <c r="B253" s="157">
        <v>34</v>
      </c>
      <c r="C253" s="157">
        <v>10</v>
      </c>
      <c r="D253" s="157">
        <v>0</v>
      </c>
      <c r="E253" s="157">
        <v>0</v>
      </c>
      <c r="F253" s="157">
        <v>4</v>
      </c>
      <c r="G253" s="157">
        <v>0</v>
      </c>
      <c r="H253" s="157">
        <v>1</v>
      </c>
      <c r="I253" s="157">
        <v>2</v>
      </c>
      <c r="J253" s="157">
        <v>2</v>
      </c>
      <c r="K253" s="157">
        <v>0</v>
      </c>
      <c r="L253" s="118">
        <f t="shared" si="17"/>
        <v>53</v>
      </c>
    </row>
    <row r="254" spans="1:22" x14ac:dyDescent="0.25">
      <c r="A254" s="116" t="s">
        <v>37</v>
      </c>
      <c r="B254" s="157">
        <v>29</v>
      </c>
      <c r="C254" s="157">
        <v>14</v>
      </c>
      <c r="D254" s="157">
        <v>0</v>
      </c>
      <c r="E254" s="157">
        <v>1</v>
      </c>
      <c r="F254" s="157">
        <v>2</v>
      </c>
      <c r="G254" s="157">
        <v>2</v>
      </c>
      <c r="H254" s="157">
        <v>2</v>
      </c>
      <c r="I254" s="157">
        <v>0</v>
      </c>
      <c r="J254" s="157">
        <v>0</v>
      </c>
      <c r="K254" s="157">
        <v>0</v>
      </c>
      <c r="L254" s="118">
        <f t="shared" si="17"/>
        <v>50</v>
      </c>
    </row>
    <row r="255" spans="1:22" x14ac:dyDescent="0.25">
      <c r="A255" s="116" t="s">
        <v>38</v>
      </c>
      <c r="B255" s="157">
        <v>21</v>
      </c>
      <c r="C255" s="157">
        <v>4</v>
      </c>
      <c r="D255" s="157">
        <v>0</v>
      </c>
      <c r="E255" s="157">
        <v>1</v>
      </c>
      <c r="F255" s="157">
        <v>1</v>
      </c>
      <c r="G255" s="157">
        <v>1</v>
      </c>
      <c r="H255" s="157">
        <v>1</v>
      </c>
      <c r="I255" s="157">
        <v>1</v>
      </c>
      <c r="J255" s="157">
        <v>0</v>
      </c>
      <c r="K255" s="157">
        <v>0</v>
      </c>
      <c r="L255" s="118">
        <f t="shared" si="17"/>
        <v>30</v>
      </c>
    </row>
    <row r="256" spans="1:22" x14ac:dyDescent="0.25">
      <c r="A256" s="116" t="s">
        <v>39</v>
      </c>
      <c r="B256" s="157">
        <v>18</v>
      </c>
      <c r="C256" s="157">
        <v>5</v>
      </c>
      <c r="D256" s="157">
        <v>0</v>
      </c>
      <c r="E256" s="157">
        <v>0</v>
      </c>
      <c r="F256" s="157">
        <v>0</v>
      </c>
      <c r="G256" s="157">
        <v>0</v>
      </c>
      <c r="H256" s="157">
        <v>0</v>
      </c>
      <c r="I256" s="157">
        <v>2</v>
      </c>
      <c r="J256" s="157">
        <v>0</v>
      </c>
      <c r="K256" s="157">
        <v>1</v>
      </c>
      <c r="L256" s="118">
        <f t="shared" si="17"/>
        <v>26</v>
      </c>
    </row>
    <row r="257" spans="1:15" x14ac:dyDescent="0.25">
      <c r="A257" s="116" t="s">
        <v>40</v>
      </c>
      <c r="B257" s="157">
        <v>10</v>
      </c>
      <c r="C257" s="157">
        <v>10</v>
      </c>
      <c r="D257" s="157">
        <v>0</v>
      </c>
      <c r="E257" s="157">
        <v>3</v>
      </c>
      <c r="F257" s="157">
        <v>1</v>
      </c>
      <c r="G257" s="157">
        <v>0</v>
      </c>
      <c r="H257" s="157">
        <v>2</v>
      </c>
      <c r="I257" s="157">
        <v>1</v>
      </c>
      <c r="J257" s="157">
        <v>0</v>
      </c>
      <c r="K257" s="157">
        <v>0</v>
      </c>
      <c r="L257" s="118">
        <f t="shared" si="17"/>
        <v>27</v>
      </c>
    </row>
    <row r="258" spans="1:15" x14ac:dyDescent="0.25">
      <c r="A258" s="116" t="s">
        <v>41</v>
      </c>
      <c r="B258" s="157">
        <v>17</v>
      </c>
      <c r="C258" s="157">
        <v>7</v>
      </c>
      <c r="D258" s="157">
        <v>0</v>
      </c>
      <c r="E258" s="157">
        <v>0</v>
      </c>
      <c r="F258" s="170">
        <v>3</v>
      </c>
      <c r="G258" s="157">
        <v>0</v>
      </c>
      <c r="H258" s="157">
        <v>2</v>
      </c>
      <c r="I258" s="157">
        <v>1</v>
      </c>
      <c r="J258" s="157">
        <v>1</v>
      </c>
      <c r="K258" s="157">
        <v>0</v>
      </c>
      <c r="L258" s="118">
        <f t="shared" si="17"/>
        <v>31</v>
      </c>
    </row>
    <row r="259" spans="1:15" x14ac:dyDescent="0.25">
      <c r="A259" s="116" t="s">
        <v>42</v>
      </c>
      <c r="B259" s="157">
        <v>14</v>
      </c>
      <c r="C259" s="157">
        <v>13</v>
      </c>
      <c r="D259" s="157">
        <v>0</v>
      </c>
      <c r="E259" s="157">
        <v>0</v>
      </c>
      <c r="F259" s="157">
        <v>1</v>
      </c>
      <c r="G259" s="157">
        <v>0</v>
      </c>
      <c r="H259" s="157">
        <v>1</v>
      </c>
      <c r="I259" s="157">
        <v>1</v>
      </c>
      <c r="J259" s="157">
        <v>0</v>
      </c>
      <c r="K259" s="157">
        <v>1</v>
      </c>
      <c r="L259" s="118">
        <f t="shared" si="17"/>
        <v>31</v>
      </c>
    </row>
    <row r="260" spans="1:15" x14ac:dyDescent="0.25">
      <c r="A260" s="116" t="s">
        <v>43</v>
      </c>
      <c r="B260" s="157">
        <v>8</v>
      </c>
      <c r="C260" s="157">
        <v>3</v>
      </c>
      <c r="D260" s="157">
        <v>0</v>
      </c>
      <c r="E260" s="157">
        <v>0</v>
      </c>
      <c r="F260" s="157">
        <v>4</v>
      </c>
      <c r="G260" s="157">
        <v>0</v>
      </c>
      <c r="H260" s="157">
        <v>0</v>
      </c>
      <c r="I260" s="157">
        <v>0</v>
      </c>
      <c r="J260" s="157">
        <v>1</v>
      </c>
      <c r="K260" s="157">
        <v>0</v>
      </c>
      <c r="L260" s="118">
        <f t="shared" si="17"/>
        <v>16</v>
      </c>
    </row>
    <row r="261" spans="1:15" x14ac:dyDescent="0.25">
      <c r="A261" s="116" t="s">
        <v>44</v>
      </c>
      <c r="B261" s="157">
        <v>22</v>
      </c>
      <c r="C261" s="157">
        <v>11</v>
      </c>
      <c r="D261" s="157">
        <v>0</v>
      </c>
      <c r="E261" s="157">
        <v>0</v>
      </c>
      <c r="F261" s="157">
        <v>2</v>
      </c>
      <c r="G261" s="157">
        <v>0</v>
      </c>
      <c r="H261" s="157">
        <v>2</v>
      </c>
      <c r="I261" s="157">
        <v>0</v>
      </c>
      <c r="J261" s="157">
        <v>1</v>
      </c>
      <c r="K261" s="157">
        <v>0</v>
      </c>
      <c r="L261" s="118">
        <f t="shared" si="17"/>
        <v>38</v>
      </c>
    </row>
    <row r="262" spans="1:15" x14ac:dyDescent="0.25">
      <c r="A262" s="116" t="s">
        <v>45</v>
      </c>
      <c r="B262" s="157">
        <v>12</v>
      </c>
      <c r="C262" s="157">
        <v>11</v>
      </c>
      <c r="D262" s="157">
        <v>0</v>
      </c>
      <c r="E262" s="157">
        <v>0</v>
      </c>
      <c r="F262" s="157">
        <v>2</v>
      </c>
      <c r="G262" s="157">
        <v>0</v>
      </c>
      <c r="H262" s="157">
        <v>4</v>
      </c>
      <c r="I262" s="157">
        <v>1</v>
      </c>
      <c r="J262" s="157">
        <v>1</v>
      </c>
      <c r="K262" s="157">
        <v>0</v>
      </c>
      <c r="L262" s="118">
        <f t="shared" si="17"/>
        <v>31</v>
      </c>
    </row>
    <row r="263" spans="1:15" x14ac:dyDescent="0.25">
      <c r="A263" s="116" t="s">
        <v>46</v>
      </c>
      <c r="B263" s="157">
        <v>24</v>
      </c>
      <c r="C263" s="157">
        <v>10</v>
      </c>
      <c r="D263" s="157">
        <v>0</v>
      </c>
      <c r="E263" s="157">
        <v>2</v>
      </c>
      <c r="F263" s="157">
        <v>1</v>
      </c>
      <c r="G263" s="157">
        <v>0</v>
      </c>
      <c r="H263" s="157">
        <v>1</v>
      </c>
      <c r="I263" s="157">
        <v>0</v>
      </c>
      <c r="J263" s="157">
        <v>1</v>
      </c>
      <c r="K263" s="157">
        <v>0</v>
      </c>
      <c r="L263" s="118">
        <f t="shared" si="17"/>
        <v>39</v>
      </c>
    </row>
    <row r="264" spans="1:15" x14ac:dyDescent="0.25">
      <c r="A264" s="121" t="s">
        <v>47</v>
      </c>
      <c r="B264" s="157">
        <v>10</v>
      </c>
      <c r="C264" s="157">
        <v>5</v>
      </c>
      <c r="D264" s="157">
        <v>1</v>
      </c>
      <c r="E264" s="157">
        <v>0</v>
      </c>
      <c r="F264" s="170">
        <v>4</v>
      </c>
      <c r="G264" s="157">
        <v>0</v>
      </c>
      <c r="H264" s="157">
        <v>1</v>
      </c>
      <c r="I264" s="157">
        <v>0</v>
      </c>
      <c r="J264" s="157">
        <v>0</v>
      </c>
      <c r="K264" s="157">
        <v>0</v>
      </c>
      <c r="L264" s="118">
        <f t="shared" si="17"/>
        <v>21</v>
      </c>
    </row>
    <row r="265" spans="1:15" x14ac:dyDescent="0.25">
      <c r="A265" s="121" t="s">
        <v>48</v>
      </c>
      <c r="B265" s="157">
        <v>9</v>
      </c>
      <c r="C265" s="157">
        <v>7</v>
      </c>
      <c r="D265" s="157">
        <v>0</v>
      </c>
      <c r="E265" s="157">
        <v>0</v>
      </c>
      <c r="F265" s="157">
        <v>5</v>
      </c>
      <c r="G265" s="157">
        <v>0</v>
      </c>
      <c r="H265" s="157">
        <v>5</v>
      </c>
      <c r="I265" s="157">
        <v>1</v>
      </c>
      <c r="J265" s="157">
        <v>2</v>
      </c>
      <c r="K265" s="157">
        <v>0</v>
      </c>
      <c r="L265" s="118">
        <f t="shared" si="17"/>
        <v>29</v>
      </c>
    </row>
    <row r="266" spans="1:15" x14ac:dyDescent="0.25">
      <c r="A266" s="121" t="s">
        <v>49</v>
      </c>
      <c r="B266" s="157">
        <v>4</v>
      </c>
      <c r="C266" s="157">
        <v>1</v>
      </c>
      <c r="D266" s="157">
        <v>0</v>
      </c>
      <c r="E266" s="157">
        <v>0</v>
      </c>
      <c r="F266" s="157">
        <v>2</v>
      </c>
      <c r="G266" s="157">
        <v>0</v>
      </c>
      <c r="H266" s="157">
        <v>1</v>
      </c>
      <c r="I266" s="157">
        <v>0</v>
      </c>
      <c r="J266" s="157">
        <v>1</v>
      </c>
      <c r="K266" s="157">
        <v>0</v>
      </c>
      <c r="L266" s="118">
        <f t="shared" si="17"/>
        <v>9</v>
      </c>
    </row>
    <row r="267" spans="1:15" x14ac:dyDescent="0.25">
      <c r="A267" s="121" t="s">
        <v>50</v>
      </c>
      <c r="B267" s="157">
        <v>2</v>
      </c>
      <c r="C267" s="157">
        <v>3</v>
      </c>
      <c r="D267" s="157">
        <v>1</v>
      </c>
      <c r="E267" s="157">
        <v>0</v>
      </c>
      <c r="F267" s="157">
        <v>1</v>
      </c>
      <c r="G267" s="157">
        <v>0</v>
      </c>
      <c r="H267" s="157">
        <v>3</v>
      </c>
      <c r="I267" s="157">
        <v>1</v>
      </c>
      <c r="J267" s="157">
        <v>0</v>
      </c>
      <c r="K267" s="157">
        <v>0</v>
      </c>
      <c r="L267" s="118">
        <f t="shared" si="17"/>
        <v>11</v>
      </c>
    </row>
    <row r="268" spans="1:15" x14ac:dyDescent="0.25">
      <c r="A268" s="121" t="s">
        <v>51</v>
      </c>
      <c r="B268" s="169">
        <v>0</v>
      </c>
      <c r="C268" s="169">
        <v>0</v>
      </c>
      <c r="D268" s="169">
        <v>0</v>
      </c>
      <c r="E268" s="169">
        <v>0</v>
      </c>
      <c r="F268" s="169">
        <v>0</v>
      </c>
      <c r="G268" s="169">
        <v>0</v>
      </c>
      <c r="H268" s="169">
        <v>0</v>
      </c>
      <c r="I268" s="157">
        <v>0</v>
      </c>
      <c r="J268" s="157">
        <v>0</v>
      </c>
      <c r="K268" s="157">
        <v>0</v>
      </c>
      <c r="L268" s="118">
        <f t="shared" si="17"/>
        <v>0</v>
      </c>
    </row>
    <row r="269" spans="1:15" x14ac:dyDescent="0.25">
      <c r="A269" s="121" t="s">
        <v>52</v>
      </c>
      <c r="B269" s="157">
        <v>0</v>
      </c>
      <c r="C269" s="157">
        <v>0</v>
      </c>
      <c r="D269" s="157">
        <v>0</v>
      </c>
      <c r="E269" s="157">
        <v>0</v>
      </c>
      <c r="F269" s="157">
        <v>0</v>
      </c>
      <c r="G269" s="157">
        <v>0</v>
      </c>
      <c r="H269" s="157">
        <v>0</v>
      </c>
      <c r="I269" s="157">
        <v>0</v>
      </c>
      <c r="J269" s="157">
        <v>0</v>
      </c>
      <c r="K269" s="157">
        <v>0</v>
      </c>
      <c r="L269" s="118">
        <f t="shared" si="17"/>
        <v>0</v>
      </c>
    </row>
    <row r="270" spans="1:15" x14ac:dyDescent="0.25">
      <c r="A270" s="119" t="s">
        <v>11</v>
      </c>
      <c r="B270" s="118">
        <f>SUM(B249:B269)</f>
        <v>282</v>
      </c>
      <c r="C270" s="118">
        <f t="shared" ref="C270:L270" si="18">SUM(C249:C269)</f>
        <v>123</v>
      </c>
      <c r="D270" s="118">
        <f t="shared" si="18"/>
        <v>2</v>
      </c>
      <c r="E270" s="118">
        <f t="shared" si="18"/>
        <v>8</v>
      </c>
      <c r="F270" s="118">
        <f t="shared" si="18"/>
        <v>35</v>
      </c>
      <c r="G270" s="118">
        <f t="shared" si="18"/>
        <v>3</v>
      </c>
      <c r="H270" s="118">
        <f t="shared" si="18"/>
        <v>34</v>
      </c>
      <c r="I270" s="118">
        <f t="shared" si="18"/>
        <v>11</v>
      </c>
      <c r="J270" s="118">
        <f t="shared" si="18"/>
        <v>17</v>
      </c>
      <c r="K270" s="118">
        <f t="shared" si="18"/>
        <v>4</v>
      </c>
      <c r="L270" s="118">
        <f t="shared" si="18"/>
        <v>519</v>
      </c>
      <c r="M270" s="87"/>
      <c r="N270" s="102"/>
    </row>
    <row r="271" spans="1:15" x14ac:dyDescent="0.25">
      <c r="A271" s="14"/>
      <c r="B271" s="14"/>
      <c r="C271" s="14"/>
      <c r="D271" s="14"/>
      <c r="E271" s="14"/>
      <c r="F271" s="14"/>
      <c r="G271" s="14"/>
      <c r="H271" s="14"/>
      <c r="I271" s="14"/>
      <c r="J271" s="14"/>
      <c r="K271" s="14"/>
      <c r="L271" s="14"/>
    </row>
    <row r="272" spans="1:15" x14ac:dyDescent="0.25">
      <c r="A272" s="93" t="s">
        <v>384</v>
      </c>
      <c r="B272" s="24"/>
      <c r="C272" s="24"/>
      <c r="D272" s="24"/>
      <c r="E272" s="24"/>
      <c r="F272" s="24"/>
      <c r="G272" s="24"/>
      <c r="H272" s="24"/>
      <c r="I272" s="24"/>
      <c r="J272" s="24"/>
      <c r="K272" s="24"/>
      <c r="L272" s="24"/>
      <c r="M272" s="24"/>
      <c r="N272" s="24"/>
      <c r="O272" s="24"/>
    </row>
    <row r="274" spans="1:17" s="314" customFormat="1" ht="45" x14ac:dyDescent="0.25">
      <c r="A274" s="311" t="s">
        <v>66</v>
      </c>
      <c r="B274" s="310" t="s">
        <v>89</v>
      </c>
      <c r="C274" s="310" t="s">
        <v>90</v>
      </c>
      <c r="D274" s="310" t="s">
        <v>91</v>
      </c>
      <c r="E274" s="310" t="s">
        <v>92</v>
      </c>
      <c r="F274" s="310" t="s">
        <v>93</v>
      </c>
      <c r="G274" s="310" t="s">
        <v>94</v>
      </c>
      <c r="H274" s="310" t="s">
        <v>95</v>
      </c>
      <c r="I274" s="310" t="s">
        <v>96</v>
      </c>
      <c r="J274" s="310" t="s">
        <v>25</v>
      </c>
      <c r="K274" s="310" t="s">
        <v>87</v>
      </c>
      <c r="L274" s="310" t="s">
        <v>97</v>
      </c>
      <c r="M274" s="310" t="s">
        <v>63</v>
      </c>
      <c r="N274" s="310" t="s">
        <v>98</v>
      </c>
      <c r="O274" s="310" t="s">
        <v>71</v>
      </c>
      <c r="P274" s="310" t="s">
        <v>11</v>
      </c>
    </row>
    <row r="275" spans="1:17" x14ac:dyDescent="0.25">
      <c r="A275" s="116" t="s">
        <v>3</v>
      </c>
      <c r="B275" s="157">
        <v>2</v>
      </c>
      <c r="C275" s="157">
        <v>4</v>
      </c>
      <c r="D275" s="157">
        <v>0</v>
      </c>
      <c r="E275" s="157">
        <v>1</v>
      </c>
      <c r="F275" s="157">
        <v>1</v>
      </c>
      <c r="G275" s="157">
        <v>0</v>
      </c>
      <c r="H275" s="157">
        <v>0</v>
      </c>
      <c r="I275" s="157">
        <v>0</v>
      </c>
      <c r="J275" s="157">
        <v>0</v>
      </c>
      <c r="K275" s="157">
        <v>0</v>
      </c>
      <c r="L275" s="157">
        <v>1</v>
      </c>
      <c r="M275" s="157">
        <v>0</v>
      </c>
      <c r="N275" s="157">
        <v>0</v>
      </c>
      <c r="O275" s="157">
        <v>0</v>
      </c>
      <c r="P275" s="127">
        <f>SUM(B275:O275)</f>
        <v>9</v>
      </c>
      <c r="Q275" s="55"/>
    </row>
    <row r="276" spans="1:17" x14ac:dyDescent="0.25">
      <c r="A276" s="116" t="s">
        <v>64</v>
      </c>
      <c r="B276" s="157">
        <v>3</v>
      </c>
      <c r="C276" s="157">
        <v>6</v>
      </c>
      <c r="D276" s="157">
        <v>0</v>
      </c>
      <c r="E276" s="157">
        <v>1</v>
      </c>
      <c r="F276" s="157">
        <v>0</v>
      </c>
      <c r="G276" s="157">
        <v>0</v>
      </c>
      <c r="H276" s="157">
        <v>0</v>
      </c>
      <c r="I276" s="157">
        <v>0</v>
      </c>
      <c r="J276" s="157">
        <v>0</v>
      </c>
      <c r="K276" s="157">
        <v>0</v>
      </c>
      <c r="L276" s="157">
        <v>0</v>
      </c>
      <c r="M276" s="157">
        <v>0</v>
      </c>
      <c r="N276" s="157">
        <v>0</v>
      </c>
      <c r="O276" s="157">
        <v>0</v>
      </c>
      <c r="P276" s="127">
        <f t="shared" ref="P276:P295" si="19">SUM(B276:O276)</f>
        <v>10</v>
      </c>
      <c r="Q276" s="55"/>
    </row>
    <row r="277" spans="1:17" x14ac:dyDescent="0.25">
      <c r="A277" s="116" t="s">
        <v>65</v>
      </c>
      <c r="B277" s="157">
        <v>16</v>
      </c>
      <c r="C277" s="157">
        <v>12</v>
      </c>
      <c r="D277" s="157">
        <v>0</v>
      </c>
      <c r="E277" s="157">
        <v>3</v>
      </c>
      <c r="F277" s="157">
        <v>0</v>
      </c>
      <c r="G277" s="157">
        <v>4</v>
      </c>
      <c r="H277" s="157">
        <v>0</v>
      </c>
      <c r="I277" s="157">
        <v>0</v>
      </c>
      <c r="J277" s="157">
        <v>0</v>
      </c>
      <c r="K277" s="157">
        <v>0</v>
      </c>
      <c r="L277" s="157">
        <v>0</v>
      </c>
      <c r="M277" s="157">
        <v>0</v>
      </c>
      <c r="N277" s="157">
        <v>0</v>
      </c>
      <c r="O277" s="157">
        <v>0</v>
      </c>
      <c r="P277" s="127">
        <f t="shared" si="19"/>
        <v>35</v>
      </c>
      <c r="Q277" s="55"/>
    </row>
    <row r="278" spans="1:17" x14ac:dyDescent="0.25">
      <c r="A278" s="116" t="s">
        <v>35</v>
      </c>
      <c r="B278" s="157">
        <v>43</v>
      </c>
      <c r="C278" s="157">
        <v>31</v>
      </c>
      <c r="D278" s="157">
        <v>2</v>
      </c>
      <c r="E278" s="157">
        <v>16</v>
      </c>
      <c r="F278" s="157">
        <v>2</v>
      </c>
      <c r="G278" s="157">
        <v>9</v>
      </c>
      <c r="H278" s="157">
        <v>0</v>
      </c>
      <c r="I278" s="157">
        <v>2</v>
      </c>
      <c r="J278" s="157">
        <v>0</v>
      </c>
      <c r="K278" s="157">
        <v>0</v>
      </c>
      <c r="L278" s="157">
        <v>1</v>
      </c>
      <c r="M278" s="157">
        <v>0</v>
      </c>
      <c r="N278" s="157">
        <v>2</v>
      </c>
      <c r="O278" s="157">
        <v>0</v>
      </c>
      <c r="P278" s="127">
        <f t="shared" si="19"/>
        <v>108</v>
      </c>
      <c r="Q278" s="55"/>
    </row>
    <row r="279" spans="1:17" x14ac:dyDescent="0.25">
      <c r="A279" s="116" t="s">
        <v>36</v>
      </c>
      <c r="B279" s="157">
        <v>52</v>
      </c>
      <c r="C279" s="157">
        <v>36</v>
      </c>
      <c r="D279" s="157">
        <v>3</v>
      </c>
      <c r="E279" s="157">
        <v>13</v>
      </c>
      <c r="F279" s="157">
        <v>6</v>
      </c>
      <c r="G279" s="157">
        <v>9</v>
      </c>
      <c r="H279" s="157">
        <v>0</v>
      </c>
      <c r="I279" s="157">
        <v>2</v>
      </c>
      <c r="J279" s="157">
        <v>0</v>
      </c>
      <c r="K279" s="157">
        <v>0</v>
      </c>
      <c r="L279" s="157">
        <v>0</v>
      </c>
      <c r="M279" s="157">
        <v>0</v>
      </c>
      <c r="N279" s="157">
        <v>0</v>
      </c>
      <c r="O279" s="157">
        <v>1</v>
      </c>
      <c r="P279" s="127">
        <f t="shared" si="19"/>
        <v>122</v>
      </c>
      <c r="Q279" s="55"/>
    </row>
    <row r="280" spans="1:17" x14ac:dyDescent="0.25">
      <c r="A280" s="116" t="s">
        <v>37</v>
      </c>
      <c r="B280" s="157">
        <v>47</v>
      </c>
      <c r="C280" s="157">
        <v>31</v>
      </c>
      <c r="D280" s="157">
        <v>3</v>
      </c>
      <c r="E280" s="157">
        <v>9</v>
      </c>
      <c r="F280" s="157">
        <v>4</v>
      </c>
      <c r="G280" s="157">
        <v>10</v>
      </c>
      <c r="H280" s="157">
        <v>0</v>
      </c>
      <c r="I280" s="157">
        <v>0</v>
      </c>
      <c r="J280" s="157">
        <v>0</v>
      </c>
      <c r="K280" s="157">
        <v>2</v>
      </c>
      <c r="L280" s="157">
        <v>0</v>
      </c>
      <c r="M280" s="157">
        <v>0</v>
      </c>
      <c r="N280" s="157">
        <v>0</v>
      </c>
      <c r="O280" s="157">
        <v>0</v>
      </c>
      <c r="P280" s="127">
        <f t="shared" si="19"/>
        <v>106</v>
      </c>
      <c r="Q280" s="55"/>
    </row>
    <row r="281" spans="1:17" x14ac:dyDescent="0.25">
      <c r="A281" s="116" t="s">
        <v>38</v>
      </c>
      <c r="B281" s="157">
        <v>46</v>
      </c>
      <c r="C281" s="157">
        <v>28</v>
      </c>
      <c r="D281" s="157">
        <v>1</v>
      </c>
      <c r="E281" s="157">
        <v>11</v>
      </c>
      <c r="F281" s="157">
        <v>2</v>
      </c>
      <c r="G281" s="157">
        <v>5</v>
      </c>
      <c r="H281" s="157">
        <v>0</v>
      </c>
      <c r="I281" s="157">
        <v>0</v>
      </c>
      <c r="J281" s="157">
        <v>0</v>
      </c>
      <c r="K281" s="157">
        <v>1</v>
      </c>
      <c r="L281" s="157">
        <v>0</v>
      </c>
      <c r="M281" s="157">
        <v>0</v>
      </c>
      <c r="N281" s="157">
        <v>0</v>
      </c>
      <c r="O281" s="157">
        <v>0</v>
      </c>
      <c r="P281" s="127">
        <f t="shared" si="19"/>
        <v>94</v>
      </c>
      <c r="Q281" s="55"/>
    </row>
    <row r="282" spans="1:17" x14ac:dyDescent="0.25">
      <c r="A282" s="116" t="s">
        <v>39</v>
      </c>
      <c r="B282" s="157">
        <v>59</v>
      </c>
      <c r="C282" s="157">
        <v>30</v>
      </c>
      <c r="D282" s="157">
        <v>1</v>
      </c>
      <c r="E282" s="157">
        <v>6</v>
      </c>
      <c r="F282" s="157">
        <v>5</v>
      </c>
      <c r="G282" s="157">
        <v>7</v>
      </c>
      <c r="H282" s="157">
        <v>0</v>
      </c>
      <c r="I282" s="157">
        <v>0</v>
      </c>
      <c r="J282" s="157">
        <v>0</v>
      </c>
      <c r="K282" s="157">
        <v>0</v>
      </c>
      <c r="L282" s="157">
        <v>0</v>
      </c>
      <c r="M282" s="157">
        <v>1</v>
      </c>
      <c r="N282" s="157">
        <v>1</v>
      </c>
      <c r="O282" s="157">
        <v>0</v>
      </c>
      <c r="P282" s="127">
        <f t="shared" si="19"/>
        <v>110</v>
      </c>
      <c r="Q282" s="55"/>
    </row>
    <row r="283" spans="1:17" x14ac:dyDescent="0.25">
      <c r="A283" s="116" t="s">
        <v>40</v>
      </c>
      <c r="B283" s="157">
        <v>62</v>
      </c>
      <c r="C283" s="157">
        <v>21</v>
      </c>
      <c r="D283" s="157">
        <v>1</v>
      </c>
      <c r="E283" s="157">
        <v>5</v>
      </c>
      <c r="F283" s="157">
        <v>3</v>
      </c>
      <c r="G283" s="157">
        <v>4</v>
      </c>
      <c r="H283" s="157">
        <v>1</v>
      </c>
      <c r="I283" s="157">
        <v>0</v>
      </c>
      <c r="J283" s="157">
        <v>0</v>
      </c>
      <c r="K283" s="157">
        <v>0</v>
      </c>
      <c r="L283" s="157">
        <v>1</v>
      </c>
      <c r="M283" s="157">
        <v>0</v>
      </c>
      <c r="N283" s="157">
        <v>0</v>
      </c>
      <c r="O283" s="157">
        <v>1</v>
      </c>
      <c r="P283" s="127">
        <f t="shared" si="19"/>
        <v>99</v>
      </c>
      <c r="Q283" s="55"/>
    </row>
    <row r="284" spans="1:17" x14ac:dyDescent="0.25">
      <c r="A284" s="116" t="s">
        <v>41</v>
      </c>
      <c r="B284" s="157">
        <v>71</v>
      </c>
      <c r="C284" s="157">
        <v>28</v>
      </c>
      <c r="D284" s="157">
        <v>2</v>
      </c>
      <c r="E284" s="157">
        <v>9</v>
      </c>
      <c r="F284" s="157">
        <v>3</v>
      </c>
      <c r="G284" s="157">
        <v>2</v>
      </c>
      <c r="H284" s="157">
        <v>0</v>
      </c>
      <c r="I284" s="157">
        <v>1</v>
      </c>
      <c r="J284" s="157">
        <v>1</v>
      </c>
      <c r="K284" s="157">
        <v>0</v>
      </c>
      <c r="L284" s="157">
        <v>1</v>
      </c>
      <c r="M284" s="157">
        <v>0</v>
      </c>
      <c r="N284" s="157">
        <v>1</v>
      </c>
      <c r="O284" s="157">
        <v>0</v>
      </c>
      <c r="P284" s="127">
        <f t="shared" si="19"/>
        <v>119</v>
      </c>
      <c r="Q284" s="55"/>
    </row>
    <row r="285" spans="1:17" x14ac:dyDescent="0.25">
      <c r="A285" s="116" t="s">
        <v>42</v>
      </c>
      <c r="B285" s="157">
        <v>83</v>
      </c>
      <c r="C285" s="157">
        <v>25</v>
      </c>
      <c r="D285" s="157">
        <v>4</v>
      </c>
      <c r="E285" s="157">
        <v>10</v>
      </c>
      <c r="F285" s="157">
        <v>2</v>
      </c>
      <c r="G285" s="157">
        <v>4</v>
      </c>
      <c r="H285" s="157">
        <v>0</v>
      </c>
      <c r="I285" s="157">
        <v>1</v>
      </c>
      <c r="J285" s="157">
        <v>1</v>
      </c>
      <c r="K285" s="157">
        <v>0</v>
      </c>
      <c r="L285" s="157">
        <v>0</v>
      </c>
      <c r="M285" s="157">
        <v>0</v>
      </c>
      <c r="N285" s="157">
        <v>1</v>
      </c>
      <c r="O285" s="157">
        <v>0</v>
      </c>
      <c r="P285" s="127">
        <f t="shared" si="19"/>
        <v>131</v>
      </c>
      <c r="Q285" s="55"/>
    </row>
    <row r="286" spans="1:17" x14ac:dyDescent="0.25">
      <c r="A286" s="121" t="s">
        <v>43</v>
      </c>
      <c r="B286" s="157">
        <v>79</v>
      </c>
      <c r="C286" s="157">
        <v>27</v>
      </c>
      <c r="D286" s="157">
        <v>3</v>
      </c>
      <c r="E286" s="157">
        <v>6</v>
      </c>
      <c r="F286" s="157">
        <v>5</v>
      </c>
      <c r="G286" s="157">
        <v>5</v>
      </c>
      <c r="H286" s="157">
        <v>0</v>
      </c>
      <c r="I286" s="157">
        <v>1</v>
      </c>
      <c r="J286" s="157">
        <v>1</v>
      </c>
      <c r="K286" s="157">
        <v>1</v>
      </c>
      <c r="L286" s="157">
        <v>0</v>
      </c>
      <c r="M286" s="157">
        <v>0</v>
      </c>
      <c r="N286" s="157">
        <v>1</v>
      </c>
      <c r="O286" s="157">
        <v>0</v>
      </c>
      <c r="P286" s="127">
        <f t="shared" si="19"/>
        <v>129</v>
      </c>
      <c r="Q286" s="55"/>
    </row>
    <row r="287" spans="1:17" x14ac:dyDescent="0.25">
      <c r="A287" s="121" t="s">
        <v>44</v>
      </c>
      <c r="B287" s="157">
        <v>60</v>
      </c>
      <c r="C287" s="157">
        <v>33</v>
      </c>
      <c r="D287" s="157">
        <v>0</v>
      </c>
      <c r="E287" s="157">
        <v>5</v>
      </c>
      <c r="F287" s="157">
        <v>2</v>
      </c>
      <c r="G287" s="157">
        <v>7</v>
      </c>
      <c r="H287" s="157">
        <v>0</v>
      </c>
      <c r="I287" s="157">
        <v>1</v>
      </c>
      <c r="J287" s="157">
        <v>0</v>
      </c>
      <c r="K287" s="157">
        <v>0</v>
      </c>
      <c r="L287" s="157">
        <v>0</v>
      </c>
      <c r="M287" s="157">
        <v>1</v>
      </c>
      <c r="N287" s="157">
        <v>0</v>
      </c>
      <c r="O287" s="157">
        <v>0</v>
      </c>
      <c r="P287" s="127">
        <f t="shared" si="19"/>
        <v>109</v>
      </c>
      <c r="Q287" s="55"/>
    </row>
    <row r="288" spans="1:17" x14ac:dyDescent="0.25">
      <c r="A288" s="121" t="s">
        <v>45</v>
      </c>
      <c r="B288" s="157">
        <v>48</v>
      </c>
      <c r="C288" s="157">
        <v>18</v>
      </c>
      <c r="D288" s="157">
        <v>8</v>
      </c>
      <c r="E288" s="157">
        <v>5</v>
      </c>
      <c r="F288" s="157">
        <v>1</v>
      </c>
      <c r="G288" s="157">
        <v>2</v>
      </c>
      <c r="H288" s="157">
        <v>0</v>
      </c>
      <c r="I288" s="157">
        <v>0</v>
      </c>
      <c r="J288" s="157">
        <v>0</v>
      </c>
      <c r="K288" s="157">
        <v>2</v>
      </c>
      <c r="L288" s="157">
        <v>0</v>
      </c>
      <c r="M288" s="157">
        <v>0</v>
      </c>
      <c r="N288" s="157">
        <v>1</v>
      </c>
      <c r="O288" s="157">
        <v>0</v>
      </c>
      <c r="P288" s="127">
        <f t="shared" si="19"/>
        <v>85</v>
      </c>
      <c r="Q288" s="55"/>
    </row>
    <row r="289" spans="1:17" x14ac:dyDescent="0.25">
      <c r="A289" s="121" t="s">
        <v>46</v>
      </c>
      <c r="B289" s="157">
        <v>34</v>
      </c>
      <c r="C289" s="157">
        <v>18</v>
      </c>
      <c r="D289" s="157">
        <v>2</v>
      </c>
      <c r="E289" s="157">
        <v>4</v>
      </c>
      <c r="F289" s="157">
        <v>3</v>
      </c>
      <c r="G289" s="157">
        <v>1</v>
      </c>
      <c r="H289" s="157">
        <v>0</v>
      </c>
      <c r="I289" s="157">
        <v>0</v>
      </c>
      <c r="J289" s="157">
        <v>1</v>
      </c>
      <c r="K289" s="157">
        <v>1</v>
      </c>
      <c r="L289" s="157">
        <v>0</v>
      </c>
      <c r="M289" s="157">
        <v>0</v>
      </c>
      <c r="N289" s="157">
        <v>0</v>
      </c>
      <c r="O289" s="157">
        <v>0</v>
      </c>
      <c r="P289" s="127">
        <f t="shared" si="19"/>
        <v>64</v>
      </c>
      <c r="Q289" s="55"/>
    </row>
    <row r="290" spans="1:17" x14ac:dyDescent="0.25">
      <c r="A290" s="121" t="s">
        <v>47</v>
      </c>
      <c r="B290" s="157">
        <v>20</v>
      </c>
      <c r="C290" s="157">
        <v>18</v>
      </c>
      <c r="D290" s="157">
        <v>1</v>
      </c>
      <c r="E290" s="157">
        <v>4</v>
      </c>
      <c r="F290" s="157">
        <v>1</v>
      </c>
      <c r="G290" s="157">
        <v>1</v>
      </c>
      <c r="H290" s="157">
        <v>0</v>
      </c>
      <c r="I290" s="157">
        <v>0</v>
      </c>
      <c r="J290" s="157">
        <v>1</v>
      </c>
      <c r="K290" s="157">
        <v>0</v>
      </c>
      <c r="L290" s="157">
        <v>0</v>
      </c>
      <c r="M290" s="157">
        <v>0</v>
      </c>
      <c r="N290" s="157">
        <v>0</v>
      </c>
      <c r="O290" s="157">
        <v>1</v>
      </c>
      <c r="P290" s="127">
        <f t="shared" si="19"/>
        <v>47</v>
      </c>
      <c r="Q290" s="55"/>
    </row>
    <row r="291" spans="1:17" x14ac:dyDescent="0.25">
      <c r="A291" s="121" t="s">
        <v>48</v>
      </c>
      <c r="B291" s="157">
        <v>15</v>
      </c>
      <c r="C291" s="157">
        <v>11</v>
      </c>
      <c r="D291" s="157">
        <v>4</v>
      </c>
      <c r="E291" s="157">
        <v>2</v>
      </c>
      <c r="F291" s="157">
        <v>0</v>
      </c>
      <c r="G291" s="157">
        <v>2</v>
      </c>
      <c r="H291" s="157">
        <v>0</v>
      </c>
      <c r="I291" s="157">
        <v>0</v>
      </c>
      <c r="J291" s="157">
        <v>1</v>
      </c>
      <c r="K291" s="157">
        <v>0</v>
      </c>
      <c r="L291" s="157">
        <v>0</v>
      </c>
      <c r="M291" s="157">
        <v>0</v>
      </c>
      <c r="N291" s="157">
        <v>0</v>
      </c>
      <c r="O291" s="157">
        <v>0</v>
      </c>
      <c r="P291" s="127">
        <f t="shared" si="19"/>
        <v>35</v>
      </c>
      <c r="Q291" s="55"/>
    </row>
    <row r="292" spans="1:17" x14ac:dyDescent="0.25">
      <c r="A292" s="121" t="s">
        <v>49</v>
      </c>
      <c r="B292" s="157">
        <v>7</v>
      </c>
      <c r="C292" s="157">
        <v>4</v>
      </c>
      <c r="D292" s="157">
        <v>1</v>
      </c>
      <c r="E292" s="157">
        <v>0</v>
      </c>
      <c r="F292" s="157">
        <v>0</v>
      </c>
      <c r="G292" s="157">
        <v>0</v>
      </c>
      <c r="H292" s="157">
        <v>0</v>
      </c>
      <c r="I292" s="157">
        <v>0</v>
      </c>
      <c r="J292" s="157">
        <v>0</v>
      </c>
      <c r="K292" s="157">
        <v>0</v>
      </c>
      <c r="L292" s="157">
        <v>2</v>
      </c>
      <c r="M292" s="157">
        <v>0</v>
      </c>
      <c r="N292" s="157">
        <v>0</v>
      </c>
      <c r="O292" s="157">
        <v>0</v>
      </c>
      <c r="P292" s="127">
        <f t="shared" si="19"/>
        <v>14</v>
      </c>
      <c r="Q292" s="55"/>
    </row>
    <row r="293" spans="1:17" x14ac:dyDescent="0.25">
      <c r="A293" s="121" t="s">
        <v>50</v>
      </c>
      <c r="B293" s="157">
        <v>4</v>
      </c>
      <c r="C293" s="157">
        <v>1</v>
      </c>
      <c r="D293" s="157">
        <v>0</v>
      </c>
      <c r="E293" s="157">
        <v>1</v>
      </c>
      <c r="F293" s="157">
        <v>0</v>
      </c>
      <c r="G293" s="157">
        <v>1</v>
      </c>
      <c r="H293" s="157">
        <v>0</v>
      </c>
      <c r="I293" s="157">
        <v>0</v>
      </c>
      <c r="J293" s="157">
        <v>0</v>
      </c>
      <c r="K293" s="157">
        <v>0</v>
      </c>
      <c r="L293" s="157">
        <v>0</v>
      </c>
      <c r="M293" s="157">
        <v>0</v>
      </c>
      <c r="N293" s="157">
        <v>0</v>
      </c>
      <c r="O293" s="157">
        <v>0</v>
      </c>
      <c r="P293" s="127">
        <f t="shared" si="19"/>
        <v>7</v>
      </c>
      <c r="Q293" s="55"/>
    </row>
    <row r="294" spans="1:17" x14ac:dyDescent="0.25">
      <c r="A294" s="121" t="s">
        <v>51</v>
      </c>
      <c r="B294" s="169">
        <v>0</v>
      </c>
      <c r="C294" s="169">
        <v>0</v>
      </c>
      <c r="D294" s="169">
        <v>0</v>
      </c>
      <c r="E294" s="157">
        <v>0</v>
      </c>
      <c r="F294" s="157">
        <v>0</v>
      </c>
      <c r="G294" s="157">
        <v>0</v>
      </c>
      <c r="H294" s="157">
        <v>0</v>
      </c>
      <c r="I294" s="157">
        <v>0</v>
      </c>
      <c r="J294" s="157">
        <v>0</v>
      </c>
      <c r="K294" s="157">
        <v>0</v>
      </c>
      <c r="L294" s="157">
        <v>0</v>
      </c>
      <c r="M294" s="157">
        <v>0</v>
      </c>
      <c r="N294" s="157">
        <v>0</v>
      </c>
      <c r="O294" s="157">
        <v>0</v>
      </c>
      <c r="P294" s="127">
        <f t="shared" si="19"/>
        <v>0</v>
      </c>
      <c r="Q294" s="55"/>
    </row>
    <row r="295" spans="1:17" x14ac:dyDescent="0.25">
      <c r="A295" s="121" t="s">
        <v>52</v>
      </c>
      <c r="B295" s="169">
        <v>0</v>
      </c>
      <c r="C295" s="169">
        <v>0</v>
      </c>
      <c r="D295" s="169">
        <v>0</v>
      </c>
      <c r="E295" s="157">
        <v>0</v>
      </c>
      <c r="F295" s="157">
        <v>0</v>
      </c>
      <c r="G295" s="157">
        <v>0</v>
      </c>
      <c r="H295" s="157">
        <v>0</v>
      </c>
      <c r="I295" s="157">
        <v>0</v>
      </c>
      <c r="J295" s="157">
        <v>0</v>
      </c>
      <c r="K295" s="157">
        <v>0</v>
      </c>
      <c r="L295" s="157">
        <v>0</v>
      </c>
      <c r="M295" s="157">
        <v>0</v>
      </c>
      <c r="N295" s="157">
        <v>0</v>
      </c>
      <c r="O295" s="157">
        <v>0</v>
      </c>
      <c r="P295" s="127">
        <f t="shared" si="19"/>
        <v>0</v>
      </c>
      <c r="Q295" s="55"/>
    </row>
    <row r="296" spans="1:17" x14ac:dyDescent="0.25">
      <c r="A296" s="119" t="s">
        <v>11</v>
      </c>
      <c r="B296" s="120">
        <f>SUM(B275:B295)</f>
        <v>751</v>
      </c>
      <c r="C296" s="120">
        <f t="shared" ref="C296:O296" si="20">SUM(C275:C295)</f>
        <v>382</v>
      </c>
      <c r="D296" s="120">
        <f t="shared" si="20"/>
        <v>36</v>
      </c>
      <c r="E296" s="120">
        <f t="shared" si="20"/>
        <v>111</v>
      </c>
      <c r="F296" s="120">
        <f t="shared" si="20"/>
        <v>40</v>
      </c>
      <c r="G296" s="120">
        <f t="shared" si="20"/>
        <v>73</v>
      </c>
      <c r="H296" s="120">
        <f t="shared" si="20"/>
        <v>1</v>
      </c>
      <c r="I296" s="120">
        <f t="shared" si="20"/>
        <v>8</v>
      </c>
      <c r="J296" s="120">
        <f t="shared" si="20"/>
        <v>6</v>
      </c>
      <c r="K296" s="120">
        <f t="shared" si="20"/>
        <v>7</v>
      </c>
      <c r="L296" s="120">
        <f t="shared" si="20"/>
        <v>6</v>
      </c>
      <c r="M296" s="120">
        <f t="shared" si="20"/>
        <v>2</v>
      </c>
      <c r="N296" s="120">
        <f t="shared" si="20"/>
        <v>7</v>
      </c>
      <c r="O296" s="120">
        <f t="shared" si="20"/>
        <v>3</v>
      </c>
      <c r="P296" s="137">
        <f>SUM(P275:P295)</f>
        <v>1433</v>
      </c>
      <c r="Q296" s="55"/>
    </row>
    <row r="298" spans="1:17" x14ac:dyDescent="0.25">
      <c r="A298" s="24" t="s">
        <v>325</v>
      </c>
      <c r="B298" s="24"/>
      <c r="C298" s="24"/>
      <c r="D298" s="24"/>
      <c r="E298" s="24"/>
      <c r="F298" s="24"/>
      <c r="G298" s="24"/>
      <c r="H298" s="24"/>
      <c r="I298" s="24"/>
      <c r="J298" s="24"/>
      <c r="K298" s="24"/>
      <c r="L298" s="24"/>
      <c r="M298" s="24"/>
      <c r="N298" s="24"/>
      <c r="O298" s="24"/>
    </row>
    <row r="299" spans="1:17" x14ac:dyDescent="0.25">
      <c r="B299" s="180"/>
      <c r="C299" s="180"/>
      <c r="D299" s="180"/>
      <c r="E299" s="180"/>
      <c r="F299" s="180"/>
      <c r="G299" s="180"/>
      <c r="H299" s="180"/>
      <c r="I299" s="180"/>
      <c r="J299" s="180"/>
      <c r="K299" s="180"/>
      <c r="L299" s="180"/>
    </row>
    <row r="300" spans="1:17" s="314" customFormat="1" ht="75" x14ac:dyDescent="0.25">
      <c r="A300" s="313" t="s">
        <v>53</v>
      </c>
      <c r="B300" s="313" t="s">
        <v>89</v>
      </c>
      <c r="C300" s="313" t="s">
        <v>90</v>
      </c>
      <c r="D300" s="313" t="s">
        <v>91</v>
      </c>
      <c r="E300" s="313" t="s">
        <v>92</v>
      </c>
      <c r="F300" s="313" t="s">
        <v>93</v>
      </c>
      <c r="G300" s="313" t="s">
        <v>94</v>
      </c>
      <c r="H300" s="313" t="s">
        <v>95</v>
      </c>
      <c r="I300" s="313" t="s">
        <v>96</v>
      </c>
      <c r="J300" s="313" t="s">
        <v>25</v>
      </c>
      <c r="K300" s="313" t="s">
        <v>87</v>
      </c>
      <c r="L300" s="313" t="s">
        <v>97</v>
      </c>
      <c r="M300" s="313" t="s">
        <v>63</v>
      </c>
      <c r="N300" s="313" t="s">
        <v>330</v>
      </c>
      <c r="O300" s="313" t="s">
        <v>71</v>
      </c>
      <c r="P300" s="313" t="s">
        <v>11</v>
      </c>
    </row>
    <row r="301" spans="1:17" x14ac:dyDescent="0.25">
      <c r="A301" s="116" t="s">
        <v>3</v>
      </c>
      <c r="B301" s="157">
        <v>3</v>
      </c>
      <c r="C301" s="157">
        <v>4</v>
      </c>
      <c r="D301" s="157">
        <v>0</v>
      </c>
      <c r="E301" s="157">
        <v>0</v>
      </c>
      <c r="F301" s="157">
        <v>0</v>
      </c>
      <c r="G301" s="157">
        <v>0</v>
      </c>
      <c r="H301" s="157">
        <v>0</v>
      </c>
      <c r="I301" s="157">
        <v>1</v>
      </c>
      <c r="J301" s="157">
        <v>0</v>
      </c>
      <c r="K301" s="157">
        <v>0</v>
      </c>
      <c r="L301" s="157">
        <v>0</v>
      </c>
      <c r="M301" s="157">
        <v>0</v>
      </c>
      <c r="N301" s="157">
        <v>0</v>
      </c>
      <c r="O301" s="157">
        <v>1</v>
      </c>
      <c r="P301" s="120">
        <f>SUM(B301:O301)</f>
        <v>9</v>
      </c>
    </row>
    <row r="302" spans="1:17" x14ac:dyDescent="0.25">
      <c r="A302" s="116" t="s">
        <v>64</v>
      </c>
      <c r="B302" s="157">
        <v>1</v>
      </c>
      <c r="C302" s="157">
        <v>3</v>
      </c>
      <c r="D302" s="157">
        <v>0</v>
      </c>
      <c r="E302" s="157">
        <v>1</v>
      </c>
      <c r="F302" s="157">
        <v>0</v>
      </c>
      <c r="G302" s="157">
        <v>1</v>
      </c>
      <c r="H302" s="157">
        <v>0</v>
      </c>
      <c r="I302" s="157">
        <v>0</v>
      </c>
      <c r="J302" s="157">
        <v>0</v>
      </c>
      <c r="K302" s="157">
        <v>1</v>
      </c>
      <c r="L302" s="157">
        <v>0</v>
      </c>
      <c r="M302" s="157">
        <v>0</v>
      </c>
      <c r="N302" s="157">
        <v>0</v>
      </c>
      <c r="O302" s="157">
        <v>0</v>
      </c>
      <c r="P302" s="120">
        <f t="shared" ref="P302:P321" si="21">SUM(B302:O302)</f>
        <v>7</v>
      </c>
    </row>
    <row r="303" spans="1:17" x14ac:dyDescent="0.25">
      <c r="A303" s="116" t="s">
        <v>65</v>
      </c>
      <c r="B303" s="157">
        <v>10</v>
      </c>
      <c r="C303" s="157">
        <v>6</v>
      </c>
      <c r="D303" s="157">
        <v>0</v>
      </c>
      <c r="E303" s="157">
        <v>1</v>
      </c>
      <c r="F303" s="157">
        <v>0</v>
      </c>
      <c r="G303" s="157">
        <v>0</v>
      </c>
      <c r="H303" s="157">
        <v>0</v>
      </c>
      <c r="I303" s="157">
        <v>1</v>
      </c>
      <c r="J303" s="157">
        <v>0</v>
      </c>
      <c r="K303" s="157">
        <v>0</v>
      </c>
      <c r="L303" s="157">
        <v>1</v>
      </c>
      <c r="M303" s="157">
        <v>0</v>
      </c>
      <c r="N303" s="157">
        <v>0</v>
      </c>
      <c r="O303" s="157">
        <v>0</v>
      </c>
      <c r="P303" s="120">
        <f t="shared" si="21"/>
        <v>19</v>
      </c>
    </row>
    <row r="304" spans="1:17" x14ac:dyDescent="0.25">
      <c r="A304" s="116" t="s">
        <v>35</v>
      </c>
      <c r="B304" s="157">
        <v>21</v>
      </c>
      <c r="C304" s="157">
        <v>7</v>
      </c>
      <c r="D304" s="157">
        <v>1</v>
      </c>
      <c r="E304" s="157">
        <v>8</v>
      </c>
      <c r="F304" s="157">
        <v>1</v>
      </c>
      <c r="G304" s="157">
        <v>2</v>
      </c>
      <c r="H304" s="157">
        <v>0</v>
      </c>
      <c r="I304" s="157">
        <v>0</v>
      </c>
      <c r="J304" s="157">
        <v>1</v>
      </c>
      <c r="K304" s="157">
        <v>1</v>
      </c>
      <c r="L304" s="157">
        <v>0</v>
      </c>
      <c r="M304" s="157">
        <v>0</v>
      </c>
      <c r="N304" s="157">
        <v>0</v>
      </c>
      <c r="O304" s="157">
        <v>0</v>
      </c>
      <c r="P304" s="120">
        <f t="shared" si="21"/>
        <v>42</v>
      </c>
    </row>
    <row r="305" spans="1:16" x14ac:dyDescent="0.25">
      <c r="A305" s="116" t="s">
        <v>36</v>
      </c>
      <c r="B305" s="157">
        <v>26</v>
      </c>
      <c r="C305" s="157">
        <v>17</v>
      </c>
      <c r="D305" s="157">
        <v>0</v>
      </c>
      <c r="E305" s="157">
        <v>4</v>
      </c>
      <c r="F305" s="157">
        <v>3</v>
      </c>
      <c r="G305" s="157">
        <v>3</v>
      </c>
      <c r="H305" s="157">
        <v>0</v>
      </c>
      <c r="I305" s="157">
        <v>0</v>
      </c>
      <c r="J305" s="157">
        <v>0</v>
      </c>
      <c r="K305" s="157">
        <v>0</v>
      </c>
      <c r="L305" s="157">
        <v>0</v>
      </c>
      <c r="M305" s="157">
        <v>0</v>
      </c>
      <c r="N305" s="157">
        <v>0</v>
      </c>
      <c r="O305" s="157">
        <v>0</v>
      </c>
      <c r="P305" s="120">
        <f t="shared" si="21"/>
        <v>53</v>
      </c>
    </row>
    <row r="306" spans="1:16" x14ac:dyDescent="0.25">
      <c r="A306" s="116" t="s">
        <v>37</v>
      </c>
      <c r="B306" s="157">
        <v>26</v>
      </c>
      <c r="C306" s="157">
        <v>13</v>
      </c>
      <c r="D306" s="157">
        <v>0</v>
      </c>
      <c r="E306" s="157">
        <v>5</v>
      </c>
      <c r="F306" s="157">
        <v>0</v>
      </c>
      <c r="G306" s="157">
        <v>4</v>
      </c>
      <c r="H306" s="157">
        <v>0</v>
      </c>
      <c r="I306" s="157">
        <v>0</v>
      </c>
      <c r="J306" s="157">
        <v>0</v>
      </c>
      <c r="K306" s="157">
        <v>0</v>
      </c>
      <c r="L306" s="157">
        <v>1</v>
      </c>
      <c r="M306" s="157">
        <v>0</v>
      </c>
      <c r="N306" s="157">
        <v>1</v>
      </c>
      <c r="O306" s="157">
        <v>0</v>
      </c>
      <c r="P306" s="120">
        <f t="shared" si="21"/>
        <v>50</v>
      </c>
    </row>
    <row r="307" spans="1:16" x14ac:dyDescent="0.25">
      <c r="A307" s="116" t="s">
        <v>38</v>
      </c>
      <c r="B307" s="157">
        <v>17</v>
      </c>
      <c r="C307" s="157">
        <v>9</v>
      </c>
      <c r="D307" s="157">
        <v>0</v>
      </c>
      <c r="E307" s="157">
        <v>1</v>
      </c>
      <c r="F307" s="157">
        <v>0</v>
      </c>
      <c r="G307" s="157">
        <v>2</v>
      </c>
      <c r="H307" s="157">
        <v>0</v>
      </c>
      <c r="I307" s="157">
        <v>0</v>
      </c>
      <c r="J307" s="157">
        <v>0</v>
      </c>
      <c r="K307" s="157">
        <v>0</v>
      </c>
      <c r="L307" s="157">
        <v>1</v>
      </c>
      <c r="M307" s="157">
        <v>0</v>
      </c>
      <c r="N307" s="157">
        <v>0</v>
      </c>
      <c r="O307" s="157">
        <v>0</v>
      </c>
      <c r="P307" s="120">
        <f t="shared" si="21"/>
        <v>30</v>
      </c>
    </row>
    <row r="308" spans="1:16" x14ac:dyDescent="0.25">
      <c r="A308" s="116" t="s">
        <v>39</v>
      </c>
      <c r="B308" s="157">
        <v>7</v>
      </c>
      <c r="C308" s="157">
        <v>10</v>
      </c>
      <c r="D308" s="157">
        <v>3</v>
      </c>
      <c r="E308" s="157">
        <v>2</v>
      </c>
      <c r="F308" s="157">
        <v>2</v>
      </c>
      <c r="G308" s="157">
        <v>2</v>
      </c>
      <c r="H308" s="157">
        <v>0</v>
      </c>
      <c r="I308" s="157">
        <v>0</v>
      </c>
      <c r="J308" s="157">
        <v>0</v>
      </c>
      <c r="K308" s="157">
        <v>0</v>
      </c>
      <c r="L308" s="157">
        <v>0</v>
      </c>
      <c r="M308" s="157">
        <v>0</v>
      </c>
      <c r="N308" s="157">
        <v>0</v>
      </c>
      <c r="O308" s="157">
        <v>0</v>
      </c>
      <c r="P308" s="120">
        <f t="shared" si="21"/>
        <v>26</v>
      </c>
    </row>
    <row r="309" spans="1:16" x14ac:dyDescent="0.25">
      <c r="A309" s="116" t="s">
        <v>40</v>
      </c>
      <c r="B309" s="157">
        <v>15</v>
      </c>
      <c r="C309" s="157">
        <v>3</v>
      </c>
      <c r="D309" s="157">
        <v>2</v>
      </c>
      <c r="E309" s="157">
        <v>5</v>
      </c>
      <c r="F309" s="157">
        <v>1</v>
      </c>
      <c r="G309" s="157">
        <v>1</v>
      </c>
      <c r="H309" s="157">
        <v>0</v>
      </c>
      <c r="I309" s="157">
        <v>0</v>
      </c>
      <c r="J309" s="157">
        <v>0</v>
      </c>
      <c r="K309" s="157">
        <v>0</v>
      </c>
      <c r="L309" s="157">
        <v>0</v>
      </c>
      <c r="M309" s="157">
        <v>0</v>
      </c>
      <c r="N309" s="157">
        <v>0</v>
      </c>
      <c r="O309" s="157">
        <v>0</v>
      </c>
      <c r="P309" s="120">
        <f t="shared" si="21"/>
        <v>27</v>
      </c>
    </row>
    <row r="310" spans="1:16" x14ac:dyDescent="0.25">
      <c r="A310" s="116" t="s">
        <v>41</v>
      </c>
      <c r="B310" s="157">
        <v>15</v>
      </c>
      <c r="C310" s="157">
        <v>8</v>
      </c>
      <c r="D310" s="157">
        <v>1</v>
      </c>
      <c r="E310" s="157">
        <v>4</v>
      </c>
      <c r="F310" s="157">
        <v>2</v>
      </c>
      <c r="G310" s="157">
        <v>1</v>
      </c>
      <c r="H310" s="157">
        <v>0</v>
      </c>
      <c r="I310" s="157">
        <v>0</v>
      </c>
      <c r="J310" s="157">
        <v>0</v>
      </c>
      <c r="K310" s="157">
        <v>0</v>
      </c>
      <c r="L310" s="157">
        <v>0</v>
      </c>
      <c r="M310" s="157">
        <v>0</v>
      </c>
      <c r="N310" s="157">
        <v>0</v>
      </c>
      <c r="O310" s="157">
        <v>0</v>
      </c>
      <c r="P310" s="120">
        <f t="shared" si="21"/>
        <v>31</v>
      </c>
    </row>
    <row r="311" spans="1:16" x14ac:dyDescent="0.25">
      <c r="A311" s="116" t="s">
        <v>42</v>
      </c>
      <c r="B311" s="157">
        <v>19</v>
      </c>
      <c r="C311" s="157">
        <v>6</v>
      </c>
      <c r="D311" s="157">
        <v>2</v>
      </c>
      <c r="E311" s="157">
        <v>3</v>
      </c>
      <c r="F311" s="157">
        <v>0</v>
      </c>
      <c r="G311" s="157">
        <v>1</v>
      </c>
      <c r="H311" s="157">
        <v>0</v>
      </c>
      <c r="I311" s="157">
        <v>0</v>
      </c>
      <c r="J311" s="157">
        <v>0</v>
      </c>
      <c r="K311" s="157">
        <v>0</v>
      </c>
      <c r="L311" s="157">
        <v>0</v>
      </c>
      <c r="M311" s="157">
        <v>0</v>
      </c>
      <c r="N311" s="157">
        <v>0</v>
      </c>
      <c r="O311" s="157">
        <v>0</v>
      </c>
      <c r="P311" s="120">
        <f t="shared" si="21"/>
        <v>31</v>
      </c>
    </row>
    <row r="312" spans="1:16" x14ac:dyDescent="0.25">
      <c r="A312" s="121" t="s">
        <v>43</v>
      </c>
      <c r="B312" s="157">
        <v>10</v>
      </c>
      <c r="C312" s="157">
        <v>4</v>
      </c>
      <c r="D312" s="157">
        <v>1</v>
      </c>
      <c r="E312" s="157">
        <v>0</v>
      </c>
      <c r="F312" s="157">
        <v>0</v>
      </c>
      <c r="G312" s="157">
        <v>0</v>
      </c>
      <c r="H312" s="157">
        <v>0</v>
      </c>
      <c r="I312" s="157">
        <v>0</v>
      </c>
      <c r="J312" s="157">
        <v>0</v>
      </c>
      <c r="K312" s="157">
        <v>0</v>
      </c>
      <c r="L312" s="157">
        <v>0</v>
      </c>
      <c r="M312" s="157">
        <v>0</v>
      </c>
      <c r="N312" s="157">
        <v>1</v>
      </c>
      <c r="O312" s="157">
        <v>0</v>
      </c>
      <c r="P312" s="120">
        <f t="shared" si="21"/>
        <v>16</v>
      </c>
    </row>
    <row r="313" spans="1:16" x14ac:dyDescent="0.25">
      <c r="A313" s="121" t="s">
        <v>44</v>
      </c>
      <c r="B313" s="157">
        <v>25</v>
      </c>
      <c r="C313" s="157">
        <v>8</v>
      </c>
      <c r="D313" s="157">
        <v>0</v>
      </c>
      <c r="E313" s="157">
        <v>2</v>
      </c>
      <c r="F313" s="157">
        <v>0</v>
      </c>
      <c r="G313" s="157">
        <v>3</v>
      </c>
      <c r="H313" s="157">
        <v>0</v>
      </c>
      <c r="I313" s="157">
        <v>0</v>
      </c>
      <c r="J313" s="157">
        <v>0</v>
      </c>
      <c r="K313" s="157">
        <v>0</v>
      </c>
      <c r="L313" s="157">
        <v>0</v>
      </c>
      <c r="M313" s="157">
        <v>0</v>
      </c>
      <c r="N313" s="157">
        <v>0</v>
      </c>
      <c r="O313" s="157">
        <v>0</v>
      </c>
      <c r="P313" s="120">
        <f t="shared" si="21"/>
        <v>38</v>
      </c>
    </row>
    <row r="314" spans="1:16" x14ac:dyDescent="0.25">
      <c r="A314" s="121" t="s">
        <v>45</v>
      </c>
      <c r="B314" s="157">
        <v>19</v>
      </c>
      <c r="C314" s="157">
        <v>6</v>
      </c>
      <c r="D314" s="157">
        <v>0</v>
      </c>
      <c r="E314" s="157">
        <v>3</v>
      </c>
      <c r="F314" s="157">
        <v>1</v>
      </c>
      <c r="G314" s="157">
        <v>2</v>
      </c>
      <c r="H314" s="157">
        <v>0</v>
      </c>
      <c r="I314" s="157">
        <v>0</v>
      </c>
      <c r="J314" s="157">
        <v>0</v>
      </c>
      <c r="K314" s="157">
        <v>0</v>
      </c>
      <c r="L314" s="157">
        <v>0</v>
      </c>
      <c r="M314" s="157">
        <v>0</v>
      </c>
      <c r="N314" s="157">
        <v>0</v>
      </c>
      <c r="O314" s="157">
        <v>0</v>
      </c>
      <c r="P314" s="120">
        <f t="shared" si="21"/>
        <v>31</v>
      </c>
    </row>
    <row r="315" spans="1:16" x14ac:dyDescent="0.25">
      <c r="A315" s="121" t="s">
        <v>46</v>
      </c>
      <c r="B315" s="157">
        <v>26</v>
      </c>
      <c r="C315" s="157">
        <v>9</v>
      </c>
      <c r="D315" s="157">
        <v>0</v>
      </c>
      <c r="E315" s="157">
        <v>2</v>
      </c>
      <c r="F315" s="157">
        <v>0</v>
      </c>
      <c r="G315" s="157">
        <v>1</v>
      </c>
      <c r="H315" s="157">
        <v>0</v>
      </c>
      <c r="I315" s="157">
        <v>0</v>
      </c>
      <c r="J315" s="157">
        <v>0</v>
      </c>
      <c r="K315" s="157">
        <v>0</v>
      </c>
      <c r="L315" s="157">
        <v>0</v>
      </c>
      <c r="M315" s="157">
        <v>0</v>
      </c>
      <c r="N315" s="157">
        <v>1</v>
      </c>
      <c r="O315" s="157">
        <v>0</v>
      </c>
      <c r="P315" s="120">
        <f t="shared" si="21"/>
        <v>39</v>
      </c>
    </row>
    <row r="316" spans="1:16" x14ac:dyDescent="0.25">
      <c r="A316" s="121" t="s">
        <v>47</v>
      </c>
      <c r="B316" s="157">
        <v>10</v>
      </c>
      <c r="C316" s="157">
        <v>6</v>
      </c>
      <c r="D316" s="157">
        <v>2</v>
      </c>
      <c r="E316" s="157">
        <v>1</v>
      </c>
      <c r="F316" s="157">
        <v>1</v>
      </c>
      <c r="G316" s="157">
        <v>0</v>
      </c>
      <c r="H316" s="157">
        <v>0</v>
      </c>
      <c r="I316" s="157">
        <v>0</v>
      </c>
      <c r="J316" s="157">
        <v>0</v>
      </c>
      <c r="K316" s="157">
        <v>0</v>
      </c>
      <c r="L316" s="157">
        <v>0</v>
      </c>
      <c r="M316" s="157">
        <v>0</v>
      </c>
      <c r="N316" s="157">
        <v>1</v>
      </c>
      <c r="O316" s="157">
        <v>0</v>
      </c>
      <c r="P316" s="120">
        <f t="shared" si="21"/>
        <v>21</v>
      </c>
    </row>
    <row r="317" spans="1:16" x14ac:dyDescent="0.25">
      <c r="A317" s="121" t="s">
        <v>48</v>
      </c>
      <c r="B317" s="157">
        <v>12</v>
      </c>
      <c r="C317" s="157">
        <v>14</v>
      </c>
      <c r="D317" s="157">
        <v>0</v>
      </c>
      <c r="E317" s="157">
        <v>2</v>
      </c>
      <c r="F317" s="157">
        <v>0</v>
      </c>
      <c r="G317" s="157">
        <v>0</v>
      </c>
      <c r="H317" s="157">
        <v>0</v>
      </c>
      <c r="I317" s="157">
        <v>0</v>
      </c>
      <c r="J317" s="157">
        <v>0</v>
      </c>
      <c r="K317" s="157">
        <v>0</v>
      </c>
      <c r="L317" s="157">
        <v>1</v>
      </c>
      <c r="M317" s="157">
        <v>0</v>
      </c>
      <c r="N317" s="157">
        <v>0</v>
      </c>
      <c r="O317" s="157">
        <v>0</v>
      </c>
      <c r="P317" s="120">
        <f t="shared" si="21"/>
        <v>29</v>
      </c>
    </row>
    <row r="318" spans="1:16" x14ac:dyDescent="0.25">
      <c r="A318" s="121" t="s">
        <v>49</v>
      </c>
      <c r="B318" s="157">
        <v>7</v>
      </c>
      <c r="C318" s="157">
        <v>0</v>
      </c>
      <c r="D318" s="157">
        <v>1</v>
      </c>
      <c r="E318" s="157">
        <v>0</v>
      </c>
      <c r="F318" s="157">
        <v>0</v>
      </c>
      <c r="G318" s="157">
        <v>0</v>
      </c>
      <c r="H318" s="157">
        <v>0</v>
      </c>
      <c r="I318" s="157">
        <v>0</v>
      </c>
      <c r="J318" s="157">
        <v>0</v>
      </c>
      <c r="K318" s="157">
        <v>1</v>
      </c>
      <c r="L318" s="157">
        <v>0</v>
      </c>
      <c r="M318" s="157">
        <v>0</v>
      </c>
      <c r="N318" s="157">
        <v>0</v>
      </c>
      <c r="O318" s="157">
        <v>0</v>
      </c>
      <c r="P318" s="120">
        <f t="shared" si="21"/>
        <v>9</v>
      </c>
    </row>
    <row r="319" spans="1:16" x14ac:dyDescent="0.25">
      <c r="A319" s="121" t="s">
        <v>50</v>
      </c>
      <c r="B319" s="157">
        <v>5</v>
      </c>
      <c r="C319" s="157">
        <v>4</v>
      </c>
      <c r="D319" s="157">
        <v>1</v>
      </c>
      <c r="E319" s="157">
        <v>0</v>
      </c>
      <c r="F319" s="157">
        <v>1</v>
      </c>
      <c r="G319" s="157">
        <v>0</v>
      </c>
      <c r="H319" s="157">
        <v>0</v>
      </c>
      <c r="I319" s="157">
        <v>0</v>
      </c>
      <c r="J319" s="157">
        <v>0</v>
      </c>
      <c r="K319" s="157">
        <v>0</v>
      </c>
      <c r="L319" s="157">
        <v>0</v>
      </c>
      <c r="M319" s="157">
        <v>0</v>
      </c>
      <c r="N319" s="157">
        <v>0</v>
      </c>
      <c r="O319" s="157">
        <v>0</v>
      </c>
      <c r="P319" s="120">
        <f t="shared" si="21"/>
        <v>11</v>
      </c>
    </row>
    <row r="320" spans="1:16" x14ac:dyDescent="0.25">
      <c r="A320" s="121" t="s">
        <v>51</v>
      </c>
      <c r="B320" s="169">
        <v>0</v>
      </c>
      <c r="C320" s="169">
        <v>0</v>
      </c>
      <c r="D320" s="169">
        <v>0</v>
      </c>
      <c r="E320" s="157">
        <v>0</v>
      </c>
      <c r="F320" s="157">
        <v>0</v>
      </c>
      <c r="G320" s="157">
        <v>0</v>
      </c>
      <c r="H320" s="157">
        <v>0</v>
      </c>
      <c r="I320" s="157">
        <v>0</v>
      </c>
      <c r="J320" s="157">
        <v>0</v>
      </c>
      <c r="K320" s="157">
        <v>0</v>
      </c>
      <c r="L320" s="157">
        <v>0</v>
      </c>
      <c r="M320" s="157">
        <v>0</v>
      </c>
      <c r="N320" s="157">
        <v>0</v>
      </c>
      <c r="O320" s="157">
        <v>0</v>
      </c>
      <c r="P320" s="120">
        <f t="shared" si="21"/>
        <v>0</v>
      </c>
    </row>
    <row r="321" spans="1:20" x14ac:dyDescent="0.25">
      <c r="A321" s="121" t="s">
        <v>52</v>
      </c>
      <c r="B321" s="157">
        <v>0</v>
      </c>
      <c r="C321" s="157">
        <v>0</v>
      </c>
      <c r="D321" s="157">
        <v>0</v>
      </c>
      <c r="E321" s="157">
        <v>0</v>
      </c>
      <c r="F321" s="157">
        <v>0</v>
      </c>
      <c r="G321" s="157">
        <v>0</v>
      </c>
      <c r="H321" s="157">
        <v>0</v>
      </c>
      <c r="I321" s="157">
        <v>0</v>
      </c>
      <c r="J321" s="157">
        <v>0</v>
      </c>
      <c r="K321" s="157">
        <v>0</v>
      </c>
      <c r="L321" s="157">
        <v>0</v>
      </c>
      <c r="M321" s="157">
        <v>0</v>
      </c>
      <c r="N321" s="157">
        <v>0</v>
      </c>
      <c r="O321" s="157">
        <v>0</v>
      </c>
      <c r="P321" s="120">
        <f t="shared" si="21"/>
        <v>0</v>
      </c>
    </row>
    <row r="322" spans="1:20" x14ac:dyDescent="0.25">
      <c r="A322" s="119" t="s">
        <v>11</v>
      </c>
      <c r="B322" s="118">
        <f>SUM(B301:B321)</f>
        <v>274</v>
      </c>
      <c r="C322" s="118">
        <f t="shared" ref="C322:O322" si="22">SUM(C301:C321)</f>
        <v>137</v>
      </c>
      <c r="D322" s="118">
        <f t="shared" si="22"/>
        <v>14</v>
      </c>
      <c r="E322" s="118">
        <f t="shared" si="22"/>
        <v>44</v>
      </c>
      <c r="F322" s="118">
        <f t="shared" si="22"/>
        <v>12</v>
      </c>
      <c r="G322" s="118">
        <f t="shared" si="22"/>
        <v>23</v>
      </c>
      <c r="H322" s="118">
        <f t="shared" si="22"/>
        <v>0</v>
      </c>
      <c r="I322" s="118">
        <f t="shared" si="22"/>
        <v>2</v>
      </c>
      <c r="J322" s="118">
        <f t="shared" si="22"/>
        <v>1</v>
      </c>
      <c r="K322" s="118">
        <f t="shared" si="22"/>
        <v>3</v>
      </c>
      <c r="L322" s="118">
        <f t="shared" si="22"/>
        <v>4</v>
      </c>
      <c r="M322" s="118">
        <f t="shared" si="22"/>
        <v>0</v>
      </c>
      <c r="N322" s="118">
        <f t="shared" si="22"/>
        <v>4</v>
      </c>
      <c r="O322" s="118">
        <f t="shared" si="22"/>
        <v>1</v>
      </c>
      <c r="P322" s="120">
        <f>SUM(P301:P321)</f>
        <v>519</v>
      </c>
      <c r="T322" s="55"/>
    </row>
    <row r="323" spans="1:20" x14ac:dyDescent="0.25">
      <c r="A323" s="14"/>
      <c r="B323" s="14"/>
      <c r="C323" s="14"/>
      <c r="D323" s="14"/>
      <c r="E323" s="14"/>
      <c r="F323" s="14"/>
      <c r="G323" s="14"/>
      <c r="H323" s="14"/>
      <c r="I323" s="14"/>
      <c r="J323" s="14"/>
      <c r="K323" s="14"/>
      <c r="L323" s="14"/>
      <c r="R323" s="25"/>
      <c r="S323" s="13"/>
      <c r="T323" s="13"/>
    </row>
    <row r="324" spans="1:20" x14ac:dyDescent="0.25">
      <c r="A324" s="27"/>
      <c r="B324" s="27"/>
      <c r="I324" s="27"/>
      <c r="R324" s="181"/>
      <c r="S324" s="57"/>
      <c r="T324" s="13"/>
    </row>
    <row r="325" spans="1:20" x14ac:dyDescent="0.25">
      <c r="R325" s="181"/>
      <c r="S325" s="13"/>
      <c r="T325" s="13"/>
    </row>
    <row r="326" spans="1:20" s="24" customFormat="1" x14ac:dyDescent="0.25">
      <c r="R326" s="181"/>
      <c r="S326" s="25"/>
      <c r="T326" s="25"/>
    </row>
    <row r="327" spans="1:20" s="24" customFormat="1" x14ac:dyDescent="0.25">
      <c r="R327" s="181"/>
      <c r="S327" s="183"/>
      <c r="T327" s="25"/>
    </row>
    <row r="328" spans="1:20" s="24" customFormat="1" x14ac:dyDescent="0.25">
      <c r="R328" s="181"/>
      <c r="S328" s="183"/>
      <c r="T328" s="25"/>
    </row>
    <row r="329" spans="1:20" s="24" customFormat="1" x14ac:dyDescent="0.25">
      <c r="R329" s="181"/>
      <c r="S329" s="183"/>
      <c r="T329" s="25"/>
    </row>
    <row r="330" spans="1:20" s="24" customFormat="1" x14ac:dyDescent="0.25">
      <c r="R330" s="181"/>
      <c r="S330" s="183"/>
      <c r="T330" s="25"/>
    </row>
    <row r="331" spans="1:20" s="24" customFormat="1" x14ac:dyDescent="0.25">
      <c r="R331" s="181"/>
      <c r="S331" s="183"/>
      <c r="T331" s="25"/>
    </row>
    <row r="332" spans="1:20" s="24" customFormat="1" x14ac:dyDescent="0.25">
      <c r="R332" s="182"/>
      <c r="S332" s="25"/>
      <c r="T332" s="25"/>
    </row>
    <row r="333" spans="1:20" s="24" customFormat="1" x14ac:dyDescent="0.25">
      <c r="A333" s="61"/>
      <c r="R333" s="25"/>
      <c r="S333" s="25"/>
      <c r="T333" s="25"/>
    </row>
    <row r="334" spans="1:20" s="24" customFormat="1" x14ac:dyDescent="0.25"/>
    <row r="335" spans="1:20" s="24" customFormat="1" x14ac:dyDescent="0.25"/>
    <row r="336" spans="1:20" s="24" customFormat="1" x14ac:dyDescent="0.25"/>
    <row r="337" spans="1:22" s="24" customFormat="1" x14ac:dyDescent="0.25">
      <c r="A337" s="61"/>
      <c r="B337" s="61"/>
      <c r="C337" s="61"/>
      <c r="D337" s="61"/>
      <c r="E337" s="61"/>
      <c r="F337" s="61"/>
      <c r="G337" s="61"/>
      <c r="H337" s="61"/>
      <c r="I337" s="61"/>
      <c r="J337" s="61"/>
      <c r="N337" s="61"/>
      <c r="O337" s="61"/>
      <c r="P337" s="61"/>
      <c r="Q337" s="61"/>
      <c r="R337" s="61"/>
      <c r="S337" s="61"/>
      <c r="T337" s="61"/>
      <c r="U337" s="61"/>
      <c r="V337" s="61"/>
    </row>
    <row r="338" spans="1:22" s="24" customFormat="1" x14ac:dyDescent="0.25"/>
    <row r="339" spans="1:22" s="24" customFormat="1" x14ac:dyDescent="0.25"/>
    <row r="340" spans="1:22" s="24" customFormat="1" x14ac:dyDescent="0.25"/>
    <row r="341" spans="1:22" s="24" customFormat="1" x14ac:dyDescent="0.25">
      <c r="B341" s="61"/>
      <c r="I341" s="61"/>
    </row>
    <row r="342" spans="1:22" x14ac:dyDescent="0.25">
      <c r="A342" s="24"/>
      <c r="B342" s="24"/>
      <c r="C342" s="24"/>
      <c r="D342" s="24"/>
      <c r="E342" s="24"/>
      <c r="F342" s="24"/>
      <c r="G342" s="24"/>
      <c r="H342" s="24"/>
      <c r="I342" s="24"/>
      <c r="J342" s="24"/>
      <c r="K342" s="24"/>
    </row>
    <row r="343" spans="1:22" x14ac:dyDescent="0.25">
      <c r="A343" s="2"/>
      <c r="B343" s="24"/>
      <c r="C343" s="24"/>
      <c r="D343" s="24"/>
      <c r="I343" s="27"/>
    </row>
    <row r="344" spans="1:22" x14ac:dyDescent="0.25">
      <c r="A344" s="2"/>
      <c r="B344" s="14"/>
      <c r="C344" s="14"/>
      <c r="D344" s="14"/>
      <c r="I344" s="27"/>
    </row>
    <row r="345" spans="1:22" x14ac:dyDescent="0.25">
      <c r="A345" s="2"/>
      <c r="B345" s="14"/>
      <c r="C345" s="14"/>
      <c r="D345" s="14"/>
      <c r="I345" s="27"/>
    </row>
    <row r="346" spans="1:22" x14ac:dyDescent="0.25">
      <c r="A346" s="2"/>
      <c r="B346" s="24"/>
      <c r="C346" s="24"/>
      <c r="D346" s="24"/>
      <c r="E346" s="24"/>
      <c r="F346" s="24"/>
      <c r="G346" s="24"/>
      <c r="H346" s="24"/>
      <c r="I346" s="24"/>
      <c r="J346" s="24"/>
      <c r="K346" s="24"/>
      <c r="L346" s="24"/>
    </row>
    <row r="347" spans="1:22" x14ac:dyDescent="0.25">
      <c r="A347" s="2"/>
      <c r="B347" s="24"/>
      <c r="C347" s="24"/>
      <c r="D347" s="24"/>
      <c r="E347" s="24"/>
      <c r="F347" s="24"/>
      <c r="G347" s="24"/>
      <c r="H347" s="24"/>
      <c r="I347" s="24"/>
      <c r="J347" s="24"/>
      <c r="K347" s="24"/>
      <c r="L347" s="24"/>
    </row>
    <row r="348" spans="1:22" x14ac:dyDescent="0.25">
      <c r="A348" s="24"/>
      <c r="B348" s="24"/>
      <c r="C348" s="24"/>
      <c r="D348" s="24"/>
      <c r="E348" s="24"/>
      <c r="F348" s="24"/>
      <c r="G348" s="24"/>
      <c r="H348" s="24"/>
      <c r="I348" s="24"/>
      <c r="J348" s="24"/>
      <c r="K348" s="24"/>
      <c r="L348" s="24"/>
      <c r="M348" s="24"/>
      <c r="N348" s="24"/>
      <c r="O348" s="24"/>
    </row>
    <row r="349" spans="1:22" x14ac:dyDescent="0.25">
      <c r="A349" s="24"/>
      <c r="B349" s="24"/>
      <c r="C349" s="24"/>
      <c r="D349" s="24"/>
      <c r="E349" s="24"/>
      <c r="F349" s="24"/>
      <c r="G349" s="24"/>
      <c r="H349" s="24"/>
      <c r="I349" s="24"/>
      <c r="J349" s="24"/>
      <c r="K349" s="24"/>
      <c r="L349" s="24"/>
      <c r="M349" s="24"/>
      <c r="N349" s="24"/>
      <c r="O349" s="24"/>
    </row>
  </sheetData>
  <mergeCells count="1">
    <mergeCell ref="A6:V6"/>
  </mergeCells>
  <hyperlinks>
    <hyperlink ref="S7" location="Index!TABLE_INDEX" display="Back to Table index"/>
    <hyperlink ref="O7" location="General_notes" display="Notes"/>
    <hyperlink ref="P7" location="Definitions" display="Definitions"/>
    <hyperlink ref="U7" location="'Registry Summary Jan - Jun2021'!A1" display="Back to Summary"/>
  </hyperlinks>
  <pageMargins left="0.7" right="0.7" top="0.75" bottom="0.75" header="0.3" footer="0.3"/>
  <pageSetup paperSize="8" scale="50" fitToHeight="0" orientation="landscape" r:id="rId1"/>
  <headerFooter>
    <oddHeader xml:space="preserve">&amp;CAustralia New Zealand Trauma Registry  Bi-annual tables: 1 January 2021 - 30 Jun 2021
(preliminary) </oddHeader>
    <oddFooter>Page &amp;P of &amp;N</oddFooter>
  </headerFooter>
  <rowBreaks count="4" manualBreakCount="4">
    <brk id="114" max="16383" man="1"/>
    <brk id="167" max="16383" man="1"/>
    <brk id="218" max="16383" man="1"/>
    <brk id="2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321"/>
  <sheetViews>
    <sheetView zoomScale="75" zoomScaleNormal="75" zoomScalePageLayoutView="70" workbookViewId="0">
      <selection activeCell="R7" sqref="R7"/>
    </sheetView>
  </sheetViews>
  <sheetFormatPr defaultColWidth="18" defaultRowHeight="15" x14ac:dyDescent="0.25"/>
  <cols>
    <col min="1" max="1" width="18.5703125" style="17" customWidth="1"/>
    <col min="2" max="18" width="18" style="17"/>
    <col min="19" max="16384" width="18" style="64"/>
  </cols>
  <sheetData>
    <row r="1" spans="1:21" s="17" customFormat="1" x14ac:dyDescent="0.25"/>
    <row r="2" spans="1:21" s="17" customFormat="1" x14ac:dyDescent="0.25"/>
    <row r="3" spans="1:21" s="17" customFormat="1" x14ac:dyDescent="0.25"/>
    <row r="4" spans="1:21" s="17" customFormat="1" ht="28.5" customHeight="1" x14ac:dyDescent="0.25"/>
    <row r="5" spans="1:21" s="209" customFormat="1" ht="24.75" customHeight="1" x14ac:dyDescent="0.3">
      <c r="A5" s="5" t="s">
        <v>385</v>
      </c>
      <c r="B5" s="207"/>
      <c r="C5" s="207"/>
      <c r="D5" s="207"/>
      <c r="E5" s="207"/>
      <c r="F5" s="207"/>
      <c r="G5" s="207"/>
      <c r="H5" s="207"/>
      <c r="I5" s="207"/>
      <c r="J5" s="208"/>
      <c r="K5" s="207"/>
      <c r="L5" s="207"/>
      <c r="M5" s="207"/>
    </row>
    <row r="6" spans="1:21" s="17" customFormat="1" ht="15.75" customHeight="1" x14ac:dyDescent="0.25">
      <c r="A6" s="331" t="s">
        <v>311</v>
      </c>
      <c r="B6" s="331"/>
      <c r="C6" s="331"/>
      <c r="D6" s="331"/>
      <c r="E6" s="331"/>
      <c r="F6" s="331"/>
      <c r="G6" s="331"/>
      <c r="H6" s="331"/>
      <c r="I6" s="331"/>
      <c r="J6" s="331"/>
      <c r="K6" s="331"/>
      <c r="L6" s="331"/>
      <c r="M6" s="331"/>
      <c r="N6" s="331"/>
      <c r="O6" s="331"/>
      <c r="P6" s="331"/>
      <c r="Q6" s="331"/>
      <c r="R6" s="331"/>
      <c r="S6" s="331"/>
      <c r="T6" s="331"/>
      <c r="U6" s="331"/>
    </row>
    <row r="7" spans="1:21" s="17" customFormat="1" ht="15.75" customHeight="1" x14ac:dyDescent="0.25">
      <c r="A7" s="201"/>
      <c r="B7" s="201"/>
      <c r="C7" s="201"/>
      <c r="D7" s="201"/>
      <c r="E7" s="201"/>
      <c r="F7" s="201"/>
      <c r="G7" s="201"/>
      <c r="H7" s="201"/>
      <c r="I7" s="201"/>
      <c r="J7" s="201"/>
      <c r="K7" s="201"/>
      <c r="L7" s="201"/>
      <c r="M7" s="210" t="s">
        <v>297</v>
      </c>
      <c r="N7" s="210" t="s">
        <v>208</v>
      </c>
      <c r="O7" s="210" t="s">
        <v>296</v>
      </c>
      <c r="R7" s="210" t="s">
        <v>298</v>
      </c>
    </row>
    <row r="8" spans="1:21" s="213" customFormat="1" ht="22.9" customHeight="1" x14ac:dyDescent="0.25">
      <c r="A8" s="53" t="s">
        <v>194</v>
      </c>
      <c r="B8" s="211"/>
      <c r="C8" s="212"/>
      <c r="D8" s="212"/>
      <c r="E8" s="212"/>
      <c r="F8" s="212"/>
      <c r="G8" s="212"/>
      <c r="H8" s="211"/>
      <c r="I8" s="212"/>
      <c r="J8" s="212"/>
      <c r="K8" s="212"/>
      <c r="L8" s="212"/>
      <c r="M8" s="212"/>
      <c r="N8" s="212"/>
      <c r="O8" s="212"/>
      <c r="P8" s="212"/>
      <c r="Q8" s="212"/>
      <c r="R8" s="212"/>
    </row>
    <row r="9" spans="1:21" x14ac:dyDescent="0.25">
      <c r="A9" s="214"/>
      <c r="B9" s="215"/>
      <c r="H9" s="215"/>
    </row>
    <row r="10" spans="1:21" x14ac:dyDescent="0.25">
      <c r="A10" s="69"/>
      <c r="B10" s="215"/>
      <c r="H10" s="215"/>
    </row>
    <row r="11" spans="1:21" x14ac:dyDescent="0.25">
      <c r="A11" s="259" t="s">
        <v>227</v>
      </c>
      <c r="F11" s="259" t="s">
        <v>228</v>
      </c>
      <c r="H11" s="69"/>
      <c r="L11" s="259" t="s">
        <v>232</v>
      </c>
    </row>
    <row r="13" spans="1:21" x14ac:dyDescent="0.25">
      <c r="A13" s="63" t="s">
        <v>0</v>
      </c>
      <c r="B13" s="4" t="s">
        <v>1</v>
      </c>
      <c r="C13" s="4" t="s">
        <v>2</v>
      </c>
      <c r="E13" s="64"/>
      <c r="G13" s="63" t="s">
        <v>0</v>
      </c>
      <c r="H13" s="16" t="s">
        <v>1</v>
      </c>
      <c r="I13" s="4" t="s">
        <v>2</v>
      </c>
      <c r="L13" s="63" t="s">
        <v>0</v>
      </c>
      <c r="M13" s="63" t="s">
        <v>1</v>
      </c>
      <c r="N13" s="63" t="s">
        <v>2</v>
      </c>
    </row>
    <row r="14" spans="1:21" x14ac:dyDescent="0.25">
      <c r="A14" s="216" t="s">
        <v>3</v>
      </c>
      <c r="B14" s="124">
        <f>B38</f>
        <v>6</v>
      </c>
      <c r="C14" s="132">
        <v>2</v>
      </c>
      <c r="D14" s="217"/>
      <c r="E14" s="295"/>
      <c r="G14" s="218" t="s">
        <v>3</v>
      </c>
      <c r="H14" s="111">
        <f>B53</f>
        <v>1</v>
      </c>
      <c r="I14" s="132">
        <v>14.29</v>
      </c>
      <c r="J14" s="217"/>
      <c r="K14" s="219"/>
      <c r="L14" s="116" t="s">
        <v>3</v>
      </c>
      <c r="M14" s="117">
        <v>0</v>
      </c>
      <c r="N14" s="132">
        <v>0</v>
      </c>
    </row>
    <row r="15" spans="1:21" x14ac:dyDescent="0.25">
      <c r="A15" s="216" t="s">
        <v>4</v>
      </c>
      <c r="B15" s="124">
        <f>C38-1</f>
        <v>40</v>
      </c>
      <c r="C15" s="132">
        <v>13.5</v>
      </c>
      <c r="D15" s="217"/>
      <c r="E15" s="296"/>
      <c r="G15" s="218" t="s">
        <v>4</v>
      </c>
      <c r="H15" s="111">
        <f>C53</f>
        <v>0</v>
      </c>
      <c r="I15" s="132">
        <v>0</v>
      </c>
      <c r="J15" s="217"/>
      <c r="K15" s="219"/>
      <c r="L15" s="116" t="s">
        <v>4</v>
      </c>
      <c r="M15" s="117">
        <v>0</v>
      </c>
      <c r="N15" s="132">
        <v>0</v>
      </c>
    </row>
    <row r="16" spans="1:21" x14ac:dyDescent="0.25">
      <c r="A16" s="216" t="s">
        <v>5</v>
      </c>
      <c r="B16" s="124">
        <f>D38</f>
        <v>38</v>
      </c>
      <c r="C16" s="132">
        <v>12.8</v>
      </c>
      <c r="D16" s="217"/>
      <c r="E16" s="296"/>
      <c r="G16" s="218" t="s">
        <v>5</v>
      </c>
      <c r="H16" s="111">
        <f>D53</f>
        <v>0</v>
      </c>
      <c r="I16" s="132">
        <v>0</v>
      </c>
      <c r="J16" s="217"/>
      <c r="K16" s="219"/>
      <c r="L16" s="116" t="s">
        <v>5</v>
      </c>
      <c r="M16" s="117">
        <v>0</v>
      </c>
      <c r="N16" s="132">
        <v>0</v>
      </c>
    </row>
    <row r="17" spans="1:14" x14ac:dyDescent="0.25">
      <c r="A17" s="216" t="s">
        <v>6</v>
      </c>
      <c r="B17" s="124">
        <f>E38</f>
        <v>62</v>
      </c>
      <c r="C17" s="132">
        <v>20.9</v>
      </c>
      <c r="D17" s="217"/>
      <c r="E17" s="296"/>
      <c r="G17" s="218" t="s">
        <v>6</v>
      </c>
      <c r="H17" s="111">
        <f>E53</f>
        <v>0</v>
      </c>
      <c r="I17" s="132">
        <v>0</v>
      </c>
      <c r="J17" s="217"/>
      <c r="K17" s="219"/>
      <c r="L17" s="116" t="s">
        <v>6</v>
      </c>
      <c r="M17" s="117">
        <v>0</v>
      </c>
      <c r="N17" s="132">
        <v>0</v>
      </c>
    </row>
    <row r="18" spans="1:14" x14ac:dyDescent="0.25">
      <c r="A18" s="216" t="s">
        <v>7</v>
      </c>
      <c r="B18" s="124">
        <f>F38</f>
        <v>79</v>
      </c>
      <c r="C18" s="132">
        <v>26.6</v>
      </c>
      <c r="D18" s="217"/>
      <c r="E18" s="297"/>
      <c r="G18" s="218" t="s">
        <v>7</v>
      </c>
      <c r="H18" s="111">
        <f>F53</f>
        <v>2</v>
      </c>
      <c r="I18" s="132">
        <v>28.57</v>
      </c>
      <c r="J18" s="217"/>
      <c r="K18" s="219"/>
      <c r="L18" s="116" t="s">
        <v>7</v>
      </c>
      <c r="M18" s="117">
        <v>0</v>
      </c>
      <c r="N18" s="132">
        <v>0</v>
      </c>
    </row>
    <row r="19" spans="1:14" x14ac:dyDescent="0.25">
      <c r="A19" s="216" t="s">
        <v>8</v>
      </c>
      <c r="B19" s="124">
        <f>G38</f>
        <v>40</v>
      </c>
      <c r="C19" s="132">
        <v>13.5</v>
      </c>
      <c r="D19" s="217"/>
      <c r="E19" s="296"/>
      <c r="G19" s="218" t="s">
        <v>8</v>
      </c>
      <c r="H19" s="111">
        <f>G53</f>
        <v>1</v>
      </c>
      <c r="I19" s="132">
        <v>14.29</v>
      </c>
      <c r="J19" s="217"/>
      <c r="K19" s="219"/>
      <c r="L19" s="116" t="s">
        <v>8</v>
      </c>
      <c r="M19" s="117">
        <v>0</v>
      </c>
      <c r="N19" s="132">
        <v>0</v>
      </c>
    </row>
    <row r="20" spans="1:14" x14ac:dyDescent="0.25">
      <c r="A20" s="216" t="s">
        <v>9</v>
      </c>
      <c r="B20" s="124">
        <f>H38</f>
        <v>15</v>
      </c>
      <c r="C20" s="132">
        <v>5</v>
      </c>
      <c r="D20" s="217"/>
      <c r="E20" s="296"/>
      <c r="G20" s="218" t="s">
        <v>9</v>
      </c>
      <c r="H20" s="111">
        <f>H53</f>
        <v>1</v>
      </c>
      <c r="I20" s="132">
        <v>14.29</v>
      </c>
      <c r="J20" s="217"/>
      <c r="K20" s="219"/>
      <c r="L20" s="116" t="s">
        <v>9</v>
      </c>
      <c r="M20" s="117">
        <v>0</v>
      </c>
      <c r="N20" s="132">
        <v>0</v>
      </c>
    </row>
    <row r="21" spans="1:14" x14ac:dyDescent="0.25">
      <c r="A21" s="216" t="s">
        <v>10</v>
      </c>
      <c r="B21" s="124">
        <f>I38</f>
        <v>17</v>
      </c>
      <c r="C21" s="132">
        <v>5.7</v>
      </c>
      <c r="D21" s="217"/>
      <c r="E21" s="297"/>
      <c r="G21" s="218" t="s">
        <v>10</v>
      </c>
      <c r="H21" s="111">
        <f>I53</f>
        <v>2</v>
      </c>
      <c r="I21" s="132">
        <v>28.57</v>
      </c>
      <c r="J21" s="217"/>
      <c r="K21" s="219"/>
      <c r="L21" s="116" t="s">
        <v>10</v>
      </c>
      <c r="M21" s="117">
        <v>1</v>
      </c>
      <c r="N21" s="132">
        <v>100</v>
      </c>
    </row>
    <row r="22" spans="1:14" x14ac:dyDescent="0.25">
      <c r="A22" s="220" t="s">
        <v>11</v>
      </c>
      <c r="B22" s="120">
        <f>SUM(B14:B21)</f>
        <v>297</v>
      </c>
      <c r="C22" s="134">
        <f>SUM(C14:C21)</f>
        <v>100.00000000000001</v>
      </c>
      <c r="D22" s="221"/>
      <c r="E22" s="298"/>
      <c r="G22" s="220" t="s">
        <v>11</v>
      </c>
      <c r="H22" s="125">
        <f>SUM(H14:H21)</f>
        <v>7</v>
      </c>
      <c r="I22" s="222">
        <v>99.99</v>
      </c>
      <c r="J22" s="221"/>
      <c r="K22" s="219"/>
      <c r="L22" s="119" t="s">
        <v>11</v>
      </c>
      <c r="M22" s="222">
        <f>SUM(M14:M21)</f>
        <v>1</v>
      </c>
      <c r="N22" s="223">
        <f>SUM(N14:N21)</f>
        <v>100</v>
      </c>
    </row>
    <row r="23" spans="1:14" x14ac:dyDescent="0.25">
      <c r="A23" s="250" t="s">
        <v>386</v>
      </c>
      <c r="B23" s="224"/>
      <c r="C23" s="225"/>
      <c r="D23" s="226"/>
      <c r="G23" s="64"/>
      <c r="H23" s="227"/>
    </row>
    <row r="24" spans="1:14" x14ac:dyDescent="0.25">
      <c r="A24" s="69"/>
      <c r="B24" s="215"/>
      <c r="H24" s="215"/>
    </row>
    <row r="25" spans="1:14" x14ac:dyDescent="0.25">
      <c r="A25" s="259" t="s">
        <v>229</v>
      </c>
      <c r="B25" s="215"/>
      <c r="H25" s="215"/>
    </row>
    <row r="26" spans="1:14" x14ac:dyDescent="0.25">
      <c r="A26" s="69"/>
      <c r="B26" s="228"/>
      <c r="C26" s="228"/>
      <c r="D26" s="228"/>
      <c r="E26" s="228"/>
      <c r="F26" s="228"/>
      <c r="G26" s="228"/>
      <c r="H26" s="228"/>
      <c r="I26" s="228"/>
    </row>
    <row r="27" spans="1:14" x14ac:dyDescent="0.25">
      <c r="A27" s="119"/>
      <c r="B27" s="229" t="s">
        <v>3</v>
      </c>
      <c r="C27" s="229" t="s">
        <v>4</v>
      </c>
      <c r="D27" s="229" t="s">
        <v>5</v>
      </c>
      <c r="E27" s="229" t="s">
        <v>6</v>
      </c>
      <c r="F27" s="229" t="s">
        <v>7</v>
      </c>
      <c r="G27" s="229" t="s">
        <v>8</v>
      </c>
      <c r="H27" s="265" t="s">
        <v>9</v>
      </c>
      <c r="I27" s="229" t="s">
        <v>10</v>
      </c>
      <c r="J27" s="229" t="s">
        <v>11</v>
      </c>
    </row>
    <row r="28" spans="1:14" x14ac:dyDescent="0.25">
      <c r="A28" s="126" t="s">
        <v>25</v>
      </c>
      <c r="B28" s="157">
        <v>3</v>
      </c>
      <c r="C28" s="157">
        <v>7</v>
      </c>
      <c r="D28" s="157">
        <v>1</v>
      </c>
      <c r="E28" s="157">
        <v>5</v>
      </c>
      <c r="F28" s="157">
        <v>11</v>
      </c>
      <c r="G28" s="157">
        <v>7</v>
      </c>
      <c r="H28" s="157">
        <v>2</v>
      </c>
      <c r="I28" s="157">
        <v>8</v>
      </c>
      <c r="J28" s="120">
        <f t="shared" ref="J28:J37" si="0">SUM(B28:I28)</f>
        <v>44</v>
      </c>
    </row>
    <row r="29" spans="1:14" ht="30" x14ac:dyDescent="0.25">
      <c r="A29" s="126" t="s">
        <v>26</v>
      </c>
      <c r="B29" s="157">
        <v>0</v>
      </c>
      <c r="C29" s="157">
        <v>0</v>
      </c>
      <c r="D29" s="157">
        <v>0</v>
      </c>
      <c r="E29" s="157">
        <v>0</v>
      </c>
      <c r="F29" s="157">
        <v>0</v>
      </c>
      <c r="G29" s="157">
        <v>0</v>
      </c>
      <c r="H29" s="157">
        <v>0</v>
      </c>
      <c r="I29" s="157">
        <v>0</v>
      </c>
      <c r="J29" s="120">
        <f t="shared" si="0"/>
        <v>0</v>
      </c>
    </row>
    <row r="30" spans="1:14" x14ac:dyDescent="0.25">
      <c r="A30" s="126" t="s">
        <v>27</v>
      </c>
      <c r="B30" s="157">
        <v>0</v>
      </c>
      <c r="C30" s="157">
        <v>0</v>
      </c>
      <c r="D30" s="157">
        <v>0</v>
      </c>
      <c r="E30" s="157">
        <v>0</v>
      </c>
      <c r="F30" s="157">
        <v>0</v>
      </c>
      <c r="G30" s="157">
        <v>0</v>
      </c>
      <c r="H30" s="157">
        <v>1</v>
      </c>
      <c r="I30" s="157">
        <v>0</v>
      </c>
      <c r="J30" s="120">
        <f t="shared" si="0"/>
        <v>1</v>
      </c>
    </row>
    <row r="31" spans="1:14" ht="33" customHeight="1" x14ac:dyDescent="0.25">
      <c r="A31" s="126" t="s">
        <v>32</v>
      </c>
      <c r="B31" s="157">
        <v>0</v>
      </c>
      <c r="C31" s="157">
        <v>17</v>
      </c>
      <c r="D31" s="157">
        <v>16</v>
      </c>
      <c r="E31" s="157">
        <v>22</v>
      </c>
      <c r="F31" s="157">
        <v>21</v>
      </c>
      <c r="G31" s="157">
        <v>7</v>
      </c>
      <c r="H31" s="157">
        <v>2</v>
      </c>
      <c r="I31" s="157">
        <v>0</v>
      </c>
      <c r="J31" s="120">
        <f t="shared" si="0"/>
        <v>85</v>
      </c>
    </row>
    <row r="32" spans="1:14" x14ac:dyDescent="0.25">
      <c r="A32" s="126" t="s">
        <v>33</v>
      </c>
      <c r="B32" s="157">
        <v>0</v>
      </c>
      <c r="C32" s="157">
        <v>0</v>
      </c>
      <c r="D32" s="157">
        <v>0</v>
      </c>
      <c r="E32" s="157">
        <v>0</v>
      </c>
      <c r="F32" s="157">
        <v>0</v>
      </c>
      <c r="G32" s="157">
        <v>0</v>
      </c>
      <c r="H32" s="157">
        <v>0</v>
      </c>
      <c r="I32" s="157">
        <v>0</v>
      </c>
      <c r="J32" s="120">
        <f t="shared" si="0"/>
        <v>0</v>
      </c>
    </row>
    <row r="33" spans="1:18" ht="30" x14ac:dyDescent="0.25">
      <c r="A33" s="126" t="s">
        <v>28</v>
      </c>
      <c r="B33" s="157">
        <v>0</v>
      </c>
      <c r="C33" s="157">
        <v>0</v>
      </c>
      <c r="D33" s="157">
        <v>0</v>
      </c>
      <c r="E33" s="157">
        <v>0</v>
      </c>
      <c r="F33" s="157">
        <v>4</v>
      </c>
      <c r="G33" s="157">
        <v>1</v>
      </c>
      <c r="H33" s="157">
        <v>0</v>
      </c>
      <c r="I33" s="157">
        <v>0</v>
      </c>
      <c r="J33" s="120">
        <f t="shared" si="0"/>
        <v>5</v>
      </c>
    </row>
    <row r="34" spans="1:18" ht="30" x14ac:dyDescent="0.25">
      <c r="A34" s="126" t="s">
        <v>29</v>
      </c>
      <c r="B34" s="157">
        <v>1</v>
      </c>
      <c r="C34" s="157">
        <v>0</v>
      </c>
      <c r="D34" s="157">
        <v>1</v>
      </c>
      <c r="E34" s="157">
        <v>0</v>
      </c>
      <c r="F34" s="157">
        <v>1</v>
      </c>
      <c r="G34" s="157">
        <v>1</v>
      </c>
      <c r="H34" s="157">
        <v>0</v>
      </c>
      <c r="I34" s="157">
        <v>0</v>
      </c>
      <c r="J34" s="120">
        <f t="shared" si="0"/>
        <v>4</v>
      </c>
    </row>
    <row r="35" spans="1:18" x14ac:dyDescent="0.25">
      <c r="A35" s="126" t="s">
        <v>30</v>
      </c>
      <c r="B35" s="157">
        <v>0</v>
      </c>
      <c r="C35" s="157">
        <v>4</v>
      </c>
      <c r="D35" s="157">
        <v>1</v>
      </c>
      <c r="E35" s="157">
        <v>6</v>
      </c>
      <c r="F35" s="157">
        <v>5</v>
      </c>
      <c r="G35" s="157">
        <v>8</v>
      </c>
      <c r="H35" s="157">
        <v>4</v>
      </c>
      <c r="I35" s="157">
        <v>6</v>
      </c>
      <c r="J35" s="120">
        <f t="shared" si="0"/>
        <v>34</v>
      </c>
    </row>
    <row r="36" spans="1:18" ht="30" x14ac:dyDescent="0.25">
      <c r="A36" s="126" t="s">
        <v>31</v>
      </c>
      <c r="B36" s="157">
        <v>2</v>
      </c>
      <c r="C36" s="157">
        <v>8</v>
      </c>
      <c r="D36" s="157">
        <v>16</v>
      </c>
      <c r="E36" s="157">
        <v>27</v>
      </c>
      <c r="F36" s="157">
        <v>25</v>
      </c>
      <c r="G36" s="157">
        <v>11</v>
      </c>
      <c r="H36" s="157">
        <v>4</v>
      </c>
      <c r="I36" s="157">
        <v>3</v>
      </c>
      <c r="J36" s="120">
        <f t="shared" si="0"/>
        <v>96</v>
      </c>
    </row>
    <row r="37" spans="1:18" x14ac:dyDescent="0.25">
      <c r="A37" s="119" t="s">
        <v>34</v>
      </c>
      <c r="B37" s="157">
        <v>0</v>
      </c>
      <c r="C37" s="157">
        <v>5</v>
      </c>
      <c r="D37" s="157">
        <v>3</v>
      </c>
      <c r="E37" s="157">
        <v>2</v>
      </c>
      <c r="F37" s="157">
        <v>12</v>
      </c>
      <c r="G37" s="157">
        <v>5</v>
      </c>
      <c r="H37" s="157">
        <v>2</v>
      </c>
      <c r="I37" s="157">
        <v>0</v>
      </c>
      <c r="J37" s="120">
        <f t="shared" si="0"/>
        <v>29</v>
      </c>
    </row>
    <row r="38" spans="1:18" x14ac:dyDescent="0.25">
      <c r="A38" s="119" t="s">
        <v>11</v>
      </c>
      <c r="B38" s="120">
        <f>SUM(B28:B37)</f>
        <v>6</v>
      </c>
      <c r="C38" s="120">
        <f t="shared" ref="C38:H38" si="1">SUM(C28:C37)</f>
        <v>41</v>
      </c>
      <c r="D38" s="120">
        <f t="shared" si="1"/>
        <v>38</v>
      </c>
      <c r="E38" s="120">
        <f t="shared" si="1"/>
        <v>62</v>
      </c>
      <c r="F38" s="120">
        <f t="shared" si="1"/>
        <v>79</v>
      </c>
      <c r="G38" s="120">
        <f t="shared" si="1"/>
        <v>40</v>
      </c>
      <c r="H38" s="188">
        <f t="shared" si="1"/>
        <v>15</v>
      </c>
      <c r="I38" s="120">
        <f>SUM(I28:I37)</f>
        <v>17</v>
      </c>
      <c r="J38" s="120">
        <f>SUM(J28:J37)</f>
        <v>298</v>
      </c>
      <c r="K38" s="228"/>
    </row>
    <row r="39" spans="1:18" x14ac:dyDescent="0.25">
      <c r="A39" s="44"/>
      <c r="B39" s="230"/>
      <c r="C39" s="230"/>
      <c r="D39" s="230"/>
      <c r="E39" s="230"/>
      <c r="F39" s="230"/>
      <c r="G39" s="230"/>
      <c r="H39" s="230"/>
      <c r="I39" s="230"/>
    </row>
    <row r="40" spans="1:18" x14ac:dyDescent="0.25">
      <c r="A40" s="259" t="s">
        <v>230</v>
      </c>
      <c r="B40" s="215"/>
      <c r="H40" s="215"/>
    </row>
    <row r="41" spans="1:18" x14ac:dyDescent="0.25">
      <c r="A41" s="69"/>
      <c r="B41" s="228"/>
      <c r="C41" s="228"/>
      <c r="D41" s="228"/>
      <c r="E41" s="228"/>
      <c r="F41" s="228"/>
      <c r="G41" s="228"/>
      <c r="H41" s="228"/>
      <c r="I41" s="228"/>
      <c r="L41" s="18"/>
      <c r="M41" s="231"/>
      <c r="R41" s="231"/>
    </row>
    <row r="42" spans="1:18" x14ac:dyDescent="0.25">
      <c r="A42" s="232"/>
      <c r="B42" s="233" t="s">
        <v>3</v>
      </c>
      <c r="C42" s="233" t="s">
        <v>4</v>
      </c>
      <c r="D42" s="233" t="s">
        <v>5</v>
      </c>
      <c r="E42" s="233" t="s">
        <v>6</v>
      </c>
      <c r="F42" s="233" t="s">
        <v>7</v>
      </c>
      <c r="G42" s="233" t="s">
        <v>8</v>
      </c>
      <c r="H42" s="265" t="s">
        <v>9</v>
      </c>
      <c r="I42" s="233" t="s">
        <v>10</v>
      </c>
      <c r="J42" s="233" t="s">
        <v>11</v>
      </c>
    </row>
    <row r="43" spans="1:18" x14ac:dyDescent="0.25">
      <c r="A43" s="187" t="s">
        <v>25</v>
      </c>
      <c r="B43" s="157">
        <v>1</v>
      </c>
      <c r="C43" s="157">
        <v>0</v>
      </c>
      <c r="D43" s="157">
        <v>0</v>
      </c>
      <c r="E43" s="157">
        <v>0</v>
      </c>
      <c r="F43" s="157">
        <v>1</v>
      </c>
      <c r="G43" s="157">
        <v>0</v>
      </c>
      <c r="H43" s="157">
        <v>0</v>
      </c>
      <c r="I43" s="157">
        <v>2</v>
      </c>
      <c r="J43" s="194">
        <f t="shared" ref="J43:J52" si="2">SUM(B43:I43)</f>
        <v>4</v>
      </c>
    </row>
    <row r="44" spans="1:18" ht="30" x14ac:dyDescent="0.25">
      <c r="A44" s="187" t="s">
        <v>26</v>
      </c>
      <c r="B44" s="157">
        <v>0</v>
      </c>
      <c r="C44" s="157">
        <v>0</v>
      </c>
      <c r="D44" s="157">
        <v>0</v>
      </c>
      <c r="E44" s="157">
        <v>0</v>
      </c>
      <c r="F44" s="157">
        <v>0</v>
      </c>
      <c r="G44" s="157">
        <v>0</v>
      </c>
      <c r="H44" s="157">
        <v>0</v>
      </c>
      <c r="I44" s="157">
        <v>0</v>
      </c>
      <c r="J44" s="194">
        <f t="shared" si="2"/>
        <v>0</v>
      </c>
    </row>
    <row r="45" spans="1:18" x14ac:dyDescent="0.25">
      <c r="A45" s="187" t="s">
        <v>27</v>
      </c>
      <c r="B45" s="157">
        <v>0</v>
      </c>
      <c r="C45" s="157">
        <v>0</v>
      </c>
      <c r="D45" s="157">
        <v>0</v>
      </c>
      <c r="E45" s="157">
        <v>0</v>
      </c>
      <c r="F45" s="157">
        <v>0</v>
      </c>
      <c r="G45" s="157">
        <v>0</v>
      </c>
      <c r="H45" s="157">
        <v>0</v>
      </c>
      <c r="I45" s="157">
        <v>0</v>
      </c>
      <c r="J45" s="194">
        <f t="shared" si="2"/>
        <v>0</v>
      </c>
    </row>
    <row r="46" spans="1:18" x14ac:dyDescent="0.25">
      <c r="A46" s="187" t="s">
        <v>32</v>
      </c>
      <c r="B46" s="157">
        <v>0</v>
      </c>
      <c r="C46" s="157">
        <v>0</v>
      </c>
      <c r="D46" s="157">
        <v>0</v>
      </c>
      <c r="E46" s="157">
        <v>0</v>
      </c>
      <c r="F46" s="157">
        <v>0</v>
      </c>
      <c r="G46" s="157">
        <v>1</v>
      </c>
      <c r="H46" s="157">
        <v>0</v>
      </c>
      <c r="I46" s="157">
        <v>0</v>
      </c>
      <c r="J46" s="194">
        <f t="shared" si="2"/>
        <v>1</v>
      </c>
    </row>
    <row r="47" spans="1:18" x14ac:dyDescent="0.25">
      <c r="A47" s="187" t="s">
        <v>33</v>
      </c>
      <c r="B47" s="157">
        <v>0</v>
      </c>
      <c r="C47" s="157">
        <v>0</v>
      </c>
      <c r="D47" s="157">
        <v>0</v>
      </c>
      <c r="E47" s="157">
        <v>0</v>
      </c>
      <c r="F47" s="157">
        <v>0</v>
      </c>
      <c r="G47" s="157">
        <v>0</v>
      </c>
      <c r="H47" s="157">
        <v>0</v>
      </c>
      <c r="I47" s="157">
        <v>0</v>
      </c>
      <c r="J47" s="194">
        <f t="shared" si="2"/>
        <v>0</v>
      </c>
    </row>
    <row r="48" spans="1:18" ht="30" x14ac:dyDescent="0.25">
      <c r="A48" s="187" t="s">
        <v>28</v>
      </c>
      <c r="B48" s="157">
        <v>0</v>
      </c>
      <c r="C48" s="157">
        <v>0</v>
      </c>
      <c r="D48" s="157">
        <v>0</v>
      </c>
      <c r="E48" s="157">
        <v>0</v>
      </c>
      <c r="F48" s="157">
        <v>0</v>
      </c>
      <c r="G48" s="157">
        <v>0</v>
      </c>
      <c r="H48" s="157">
        <v>0</v>
      </c>
      <c r="I48" s="157">
        <v>0</v>
      </c>
      <c r="J48" s="194">
        <f t="shared" si="2"/>
        <v>0</v>
      </c>
    </row>
    <row r="49" spans="1:18" ht="30" x14ac:dyDescent="0.25">
      <c r="A49" s="187" t="s">
        <v>29</v>
      </c>
      <c r="B49" s="157">
        <v>0</v>
      </c>
      <c r="C49" s="157">
        <v>0</v>
      </c>
      <c r="D49" s="157">
        <v>0</v>
      </c>
      <c r="E49" s="157">
        <v>0</v>
      </c>
      <c r="F49" s="157">
        <v>0</v>
      </c>
      <c r="G49" s="157">
        <v>0</v>
      </c>
      <c r="H49" s="157">
        <v>0</v>
      </c>
      <c r="I49" s="157">
        <v>0</v>
      </c>
      <c r="J49" s="194">
        <f t="shared" si="2"/>
        <v>0</v>
      </c>
    </row>
    <row r="50" spans="1:18" x14ac:dyDescent="0.25">
      <c r="A50" s="187" t="s">
        <v>30</v>
      </c>
      <c r="B50" s="157">
        <v>0</v>
      </c>
      <c r="C50" s="157">
        <v>0</v>
      </c>
      <c r="D50" s="169">
        <v>0</v>
      </c>
      <c r="E50" s="157">
        <v>0</v>
      </c>
      <c r="F50" s="157">
        <v>0</v>
      </c>
      <c r="G50" s="157">
        <v>0</v>
      </c>
      <c r="H50" s="157">
        <v>0</v>
      </c>
      <c r="I50" s="157">
        <v>0</v>
      </c>
      <c r="J50" s="194">
        <f t="shared" si="2"/>
        <v>0</v>
      </c>
    </row>
    <row r="51" spans="1:18" ht="30" x14ac:dyDescent="0.25">
      <c r="A51" s="187" t="s">
        <v>31</v>
      </c>
      <c r="B51" s="157">
        <v>0</v>
      </c>
      <c r="C51" s="157">
        <v>0</v>
      </c>
      <c r="D51" s="157">
        <v>0</v>
      </c>
      <c r="E51" s="157">
        <v>0</v>
      </c>
      <c r="F51" s="157">
        <v>1</v>
      </c>
      <c r="G51" s="157">
        <v>0</v>
      </c>
      <c r="H51" s="157">
        <v>1</v>
      </c>
      <c r="I51" s="157">
        <v>0</v>
      </c>
      <c r="J51" s="194">
        <f t="shared" si="2"/>
        <v>2</v>
      </c>
    </row>
    <row r="52" spans="1:18" x14ac:dyDescent="0.25">
      <c r="A52" s="232" t="s">
        <v>34</v>
      </c>
      <c r="B52" s="157">
        <v>0</v>
      </c>
      <c r="C52" s="157">
        <v>0</v>
      </c>
      <c r="D52" s="169">
        <v>0</v>
      </c>
      <c r="E52" s="157">
        <v>0</v>
      </c>
      <c r="F52" s="157">
        <v>0</v>
      </c>
      <c r="G52" s="157">
        <v>0</v>
      </c>
      <c r="H52" s="157">
        <v>0</v>
      </c>
      <c r="I52" s="157">
        <v>0</v>
      </c>
      <c r="J52" s="194">
        <f t="shared" si="2"/>
        <v>0</v>
      </c>
    </row>
    <row r="53" spans="1:18" x14ac:dyDescent="0.25">
      <c r="A53" s="232" t="s">
        <v>11</v>
      </c>
      <c r="B53" s="194">
        <f>SUM(B43:B52)</f>
        <v>1</v>
      </c>
      <c r="C53" s="194">
        <f t="shared" ref="C53:H53" si="3">SUM(C43:C52)</f>
        <v>0</v>
      </c>
      <c r="D53" s="194">
        <f t="shared" si="3"/>
        <v>0</v>
      </c>
      <c r="E53" s="194">
        <f t="shared" si="3"/>
        <v>0</v>
      </c>
      <c r="F53" s="194">
        <f t="shared" si="3"/>
        <v>2</v>
      </c>
      <c r="G53" s="194">
        <f t="shared" si="3"/>
        <v>1</v>
      </c>
      <c r="H53" s="188">
        <f t="shared" si="3"/>
        <v>1</v>
      </c>
      <c r="I53" s="194">
        <f>SUM(I43:I52)</f>
        <v>2</v>
      </c>
      <c r="J53" s="194">
        <f>SUM(J43:J52)</f>
        <v>7</v>
      </c>
      <c r="K53" s="228"/>
    </row>
    <row r="54" spans="1:18" x14ac:dyDescent="0.25">
      <c r="A54" s="44"/>
      <c r="B54" s="230"/>
      <c r="C54" s="230"/>
      <c r="D54" s="230"/>
      <c r="E54" s="230"/>
      <c r="F54" s="230"/>
      <c r="G54" s="230"/>
      <c r="H54" s="230"/>
      <c r="I54" s="230"/>
    </row>
    <row r="55" spans="1:18" x14ac:dyDescent="0.25">
      <c r="A55" s="259" t="s">
        <v>231</v>
      </c>
      <c r="B55" s="230"/>
      <c r="C55" s="230"/>
      <c r="D55" s="230"/>
      <c r="E55" s="230"/>
      <c r="F55" s="230"/>
      <c r="G55" s="230"/>
      <c r="H55" s="230"/>
      <c r="I55" s="230"/>
    </row>
    <row r="56" spans="1:18" x14ac:dyDescent="0.25">
      <c r="A56" s="69"/>
      <c r="B56" s="215"/>
      <c r="H56" s="215"/>
    </row>
    <row r="57" spans="1:18" x14ac:dyDescent="0.25">
      <c r="A57" s="17" t="s">
        <v>331</v>
      </c>
      <c r="B57" s="215"/>
      <c r="H57" s="215"/>
    </row>
    <row r="58" spans="1:18" x14ac:dyDescent="0.25">
      <c r="A58" s="69"/>
      <c r="B58" s="215"/>
      <c r="H58" s="215"/>
    </row>
    <row r="59" spans="1:18" s="262" customFormat="1" x14ac:dyDescent="0.25">
      <c r="A59" s="259" t="s">
        <v>197</v>
      </c>
      <c r="B59" s="260"/>
      <c r="C59" s="261"/>
      <c r="D59" s="261"/>
      <c r="E59" s="261"/>
      <c r="F59" s="261"/>
      <c r="G59" s="261"/>
      <c r="H59" s="260"/>
      <c r="I59" s="261"/>
      <c r="J59" s="261"/>
      <c r="K59" s="261"/>
      <c r="L59" s="261"/>
      <c r="M59" s="261"/>
      <c r="N59" s="261"/>
      <c r="O59" s="261"/>
      <c r="P59" s="261"/>
      <c r="Q59" s="261"/>
      <c r="R59" s="261"/>
    </row>
    <row r="60" spans="1:18" x14ac:dyDescent="0.25">
      <c r="A60" s="69"/>
      <c r="B60" s="215"/>
      <c r="H60" s="215"/>
    </row>
    <row r="61" spans="1:18" ht="45" x14ac:dyDescent="0.25">
      <c r="A61" s="69"/>
      <c r="B61" s="114" t="s">
        <v>25</v>
      </c>
      <c r="C61" s="114" t="s">
        <v>27</v>
      </c>
      <c r="D61" s="114" t="s">
        <v>32</v>
      </c>
      <c r="E61" s="114" t="s">
        <v>33</v>
      </c>
      <c r="F61" s="114" t="s">
        <v>28</v>
      </c>
      <c r="G61" s="114" t="s">
        <v>29</v>
      </c>
      <c r="H61" s="266" t="s">
        <v>30</v>
      </c>
      <c r="I61" s="114" t="s">
        <v>31</v>
      </c>
      <c r="J61" s="4" t="s">
        <v>34</v>
      </c>
      <c r="K61" s="114" t="s">
        <v>11</v>
      </c>
      <c r="R61" s="64"/>
    </row>
    <row r="62" spans="1:18" x14ac:dyDescent="0.25">
      <c r="A62" s="128" t="s">
        <v>12</v>
      </c>
      <c r="B62" s="157">
        <v>1</v>
      </c>
      <c r="C62" s="157">
        <v>1</v>
      </c>
      <c r="D62" s="157">
        <v>0</v>
      </c>
      <c r="E62" s="157">
        <v>0</v>
      </c>
      <c r="F62" s="157">
        <v>0</v>
      </c>
      <c r="G62" s="157">
        <v>3</v>
      </c>
      <c r="H62" s="157">
        <v>1</v>
      </c>
      <c r="I62" s="157">
        <v>1</v>
      </c>
      <c r="J62" s="157">
        <v>0</v>
      </c>
      <c r="K62" s="120">
        <f t="shared" ref="K62:K68" si="4">SUM(B62:J62)</f>
        <v>7</v>
      </c>
      <c r="L62" s="228"/>
      <c r="R62" s="64"/>
    </row>
    <row r="63" spans="1:18" x14ac:dyDescent="0.25">
      <c r="A63" s="128" t="s">
        <v>13</v>
      </c>
      <c r="B63" s="157">
        <v>6</v>
      </c>
      <c r="C63" s="157">
        <v>0</v>
      </c>
      <c r="D63" s="157">
        <v>10</v>
      </c>
      <c r="E63" s="157">
        <v>0</v>
      </c>
      <c r="F63" s="157">
        <v>0</v>
      </c>
      <c r="G63" s="157">
        <v>0</v>
      </c>
      <c r="H63" s="157">
        <v>12</v>
      </c>
      <c r="I63" s="157">
        <v>10</v>
      </c>
      <c r="J63" s="157">
        <v>7</v>
      </c>
      <c r="K63" s="120">
        <f t="shared" si="4"/>
        <v>45</v>
      </c>
      <c r="L63" s="228"/>
      <c r="R63" s="64"/>
    </row>
    <row r="64" spans="1:18" x14ac:dyDescent="0.25">
      <c r="A64" s="128" t="s">
        <v>14</v>
      </c>
      <c r="B64" s="157">
        <v>1</v>
      </c>
      <c r="C64" s="157">
        <v>0</v>
      </c>
      <c r="D64" s="157">
        <v>2</v>
      </c>
      <c r="E64" s="157">
        <v>0</v>
      </c>
      <c r="F64" s="157">
        <v>0</v>
      </c>
      <c r="G64" s="157">
        <v>0</v>
      </c>
      <c r="H64" s="157">
        <v>0</v>
      </c>
      <c r="I64" s="157">
        <v>1</v>
      </c>
      <c r="J64" s="157">
        <v>0</v>
      </c>
      <c r="K64" s="120">
        <f t="shared" si="4"/>
        <v>4</v>
      </c>
      <c r="L64" s="228"/>
      <c r="R64" s="64"/>
    </row>
    <row r="65" spans="1:22" x14ac:dyDescent="0.25">
      <c r="A65" s="128" t="s">
        <v>15</v>
      </c>
      <c r="B65" s="157">
        <v>15</v>
      </c>
      <c r="C65" s="157">
        <v>0</v>
      </c>
      <c r="D65" s="157">
        <v>40</v>
      </c>
      <c r="E65" s="157">
        <v>0</v>
      </c>
      <c r="F65" s="157">
        <v>0</v>
      </c>
      <c r="G65" s="157">
        <v>1</v>
      </c>
      <c r="H65" s="157">
        <v>19</v>
      </c>
      <c r="I65" s="157">
        <v>33</v>
      </c>
      <c r="J65" s="157">
        <v>19</v>
      </c>
      <c r="K65" s="120">
        <f t="shared" si="4"/>
        <v>127</v>
      </c>
      <c r="L65" s="228"/>
      <c r="R65" s="64"/>
    </row>
    <row r="66" spans="1:22" x14ac:dyDescent="0.25">
      <c r="A66" s="128" t="s">
        <v>16</v>
      </c>
      <c r="B66" s="157">
        <v>6</v>
      </c>
      <c r="C66" s="157">
        <v>0</v>
      </c>
      <c r="D66" s="157">
        <v>34</v>
      </c>
      <c r="E66" s="157">
        <v>0</v>
      </c>
      <c r="F66" s="157">
        <v>1</v>
      </c>
      <c r="G66" s="157">
        <v>0</v>
      </c>
      <c r="H66" s="157">
        <v>0</v>
      </c>
      <c r="I66" s="157">
        <v>46</v>
      </c>
      <c r="J66" s="157">
        <v>4</v>
      </c>
      <c r="K66" s="120">
        <f t="shared" si="4"/>
        <v>91</v>
      </c>
      <c r="L66" s="228"/>
      <c r="R66" s="64"/>
    </row>
    <row r="67" spans="1:22" x14ac:dyDescent="0.25">
      <c r="A67" s="128" t="s">
        <v>17</v>
      </c>
      <c r="B67" s="157">
        <v>18</v>
      </c>
      <c r="C67" s="157">
        <v>0</v>
      </c>
      <c r="D67" s="157">
        <v>0</v>
      </c>
      <c r="E67" s="157">
        <v>0</v>
      </c>
      <c r="F67" s="157">
        <v>4</v>
      </c>
      <c r="G67" s="157">
        <v>0</v>
      </c>
      <c r="H67" s="157">
        <v>2</v>
      </c>
      <c r="I67" s="157">
        <v>7</v>
      </c>
      <c r="J67" s="157">
        <v>0</v>
      </c>
      <c r="K67" s="120">
        <f t="shared" si="4"/>
        <v>31</v>
      </c>
      <c r="L67" s="228"/>
      <c r="R67" s="64"/>
    </row>
    <row r="68" spans="1:22" x14ac:dyDescent="0.25">
      <c r="A68" s="129" t="s">
        <v>18</v>
      </c>
      <c r="B68" s="157">
        <v>1</v>
      </c>
      <c r="C68" s="157">
        <v>0</v>
      </c>
      <c r="D68" s="157">
        <v>0</v>
      </c>
      <c r="E68" s="157">
        <v>0</v>
      </c>
      <c r="F68" s="157">
        <v>0</v>
      </c>
      <c r="G68" s="157">
        <v>0</v>
      </c>
      <c r="H68" s="157">
        <v>0</v>
      </c>
      <c r="I68" s="157">
        <v>0</v>
      </c>
      <c r="J68" s="157">
        <v>0</v>
      </c>
      <c r="K68" s="120">
        <f t="shared" si="4"/>
        <v>1</v>
      </c>
      <c r="L68" s="228"/>
      <c r="R68" s="64"/>
    </row>
    <row r="69" spans="1:22" x14ac:dyDescent="0.25">
      <c r="A69" s="119" t="s">
        <v>11</v>
      </c>
      <c r="B69" s="120">
        <f>SUM(B62:B68)</f>
        <v>48</v>
      </c>
      <c r="C69" s="120">
        <f t="shared" ref="C69:H69" si="5">SUM(C62:C68)</f>
        <v>1</v>
      </c>
      <c r="D69" s="120">
        <f t="shared" si="5"/>
        <v>86</v>
      </c>
      <c r="E69" s="120">
        <f t="shared" si="5"/>
        <v>0</v>
      </c>
      <c r="F69" s="120">
        <f t="shared" si="5"/>
        <v>5</v>
      </c>
      <c r="G69" s="120">
        <f t="shared" si="5"/>
        <v>4</v>
      </c>
      <c r="H69" s="188">
        <f t="shared" si="5"/>
        <v>34</v>
      </c>
      <c r="I69" s="120">
        <f>SUM(I62:I68)</f>
        <v>98</v>
      </c>
      <c r="J69" s="120">
        <f>SUM(J62:J68)</f>
        <v>30</v>
      </c>
      <c r="K69" s="120">
        <f>SUM(K62:K68)</f>
        <v>306</v>
      </c>
      <c r="L69" s="228"/>
      <c r="R69" s="64"/>
    </row>
    <row r="70" spans="1:22" x14ac:dyDescent="0.25">
      <c r="A70" s="234"/>
      <c r="B70" s="235"/>
      <c r="C70" s="235"/>
      <c r="D70" s="235"/>
      <c r="E70" s="235"/>
      <c r="F70" s="235"/>
      <c r="G70" s="235"/>
      <c r="H70" s="235"/>
      <c r="I70" s="235"/>
      <c r="J70" s="235"/>
      <c r="K70" s="236"/>
      <c r="L70" s="228"/>
    </row>
    <row r="71" spans="1:22" x14ac:dyDescent="0.25">
      <c r="A71" s="215"/>
      <c r="H71" s="215"/>
    </row>
    <row r="72" spans="1:22" s="263" customFormat="1" x14ac:dyDescent="0.25">
      <c r="A72" s="259" t="s">
        <v>199</v>
      </c>
      <c r="B72" s="259"/>
      <c r="C72" s="259"/>
      <c r="D72" s="259"/>
      <c r="E72" s="259"/>
      <c r="F72" s="259"/>
      <c r="G72" s="259"/>
      <c r="H72" s="259"/>
      <c r="I72" s="259"/>
      <c r="J72" s="259"/>
      <c r="L72" s="259" t="s">
        <v>235</v>
      </c>
      <c r="M72" s="259"/>
      <c r="N72" s="259"/>
      <c r="O72" s="259"/>
      <c r="P72" s="259"/>
      <c r="Q72" s="259"/>
      <c r="R72" s="259"/>
      <c r="S72" s="259"/>
    </row>
    <row r="73" spans="1:22" x14ac:dyDescent="0.25">
      <c r="A73" s="215"/>
      <c r="B73" s="318"/>
      <c r="C73" s="318"/>
      <c r="D73" s="318"/>
      <c r="E73" s="318"/>
      <c r="F73" s="318"/>
      <c r="G73" s="318"/>
      <c r="H73" s="319"/>
      <c r="I73" s="318"/>
      <c r="S73" s="17"/>
    </row>
    <row r="74" spans="1:22" x14ac:dyDescent="0.25">
      <c r="A74" s="31" t="s">
        <v>66</v>
      </c>
      <c r="B74" s="237" t="s">
        <v>3</v>
      </c>
      <c r="C74" s="237" t="s">
        <v>4</v>
      </c>
      <c r="D74" s="237" t="s">
        <v>5</v>
      </c>
      <c r="E74" s="237" t="s">
        <v>6</v>
      </c>
      <c r="F74" s="237" t="s">
        <v>7</v>
      </c>
      <c r="G74" s="237" t="s">
        <v>8</v>
      </c>
      <c r="H74" s="267" t="s">
        <v>9</v>
      </c>
      <c r="I74" s="237" t="s">
        <v>10</v>
      </c>
      <c r="J74" s="237" t="s">
        <v>11</v>
      </c>
      <c r="M74" s="42" t="s">
        <v>53</v>
      </c>
      <c r="N74" s="238" t="s">
        <v>3</v>
      </c>
      <c r="O74" s="238" t="s">
        <v>4</v>
      </c>
      <c r="P74" s="238" t="s">
        <v>5</v>
      </c>
      <c r="Q74" s="238" t="s">
        <v>6</v>
      </c>
      <c r="R74" s="238" t="s">
        <v>7</v>
      </c>
      <c r="S74" s="238" t="s">
        <v>8</v>
      </c>
      <c r="T74" s="238" t="s">
        <v>9</v>
      </c>
      <c r="U74" s="238" t="s">
        <v>10</v>
      </c>
      <c r="V74" s="238" t="s">
        <v>11</v>
      </c>
    </row>
    <row r="75" spans="1:22" x14ac:dyDescent="0.25">
      <c r="A75" s="119" t="s">
        <v>12</v>
      </c>
      <c r="B75" s="157">
        <v>1</v>
      </c>
      <c r="C75" s="157">
        <v>0</v>
      </c>
      <c r="D75" s="157">
        <v>1</v>
      </c>
      <c r="E75" s="157">
        <v>0</v>
      </c>
      <c r="F75" s="157">
        <v>1</v>
      </c>
      <c r="G75" s="157">
        <v>0</v>
      </c>
      <c r="H75" s="157">
        <v>2</v>
      </c>
      <c r="I75" s="157">
        <v>0</v>
      </c>
      <c r="J75" s="124">
        <f t="shared" ref="J75:J81" si="6">SUM(B75:I75)</f>
        <v>5</v>
      </c>
      <c r="K75" s="219"/>
      <c r="L75" s="219"/>
      <c r="M75" s="119" t="s">
        <v>12</v>
      </c>
      <c r="N75" s="157">
        <v>0</v>
      </c>
      <c r="O75" s="157">
        <v>0</v>
      </c>
      <c r="P75" s="157">
        <v>0</v>
      </c>
      <c r="Q75" s="157">
        <v>1</v>
      </c>
      <c r="R75" s="157">
        <v>0</v>
      </c>
      <c r="S75" s="157">
        <v>0</v>
      </c>
      <c r="T75" s="157">
        <v>1</v>
      </c>
      <c r="U75" s="157">
        <v>0</v>
      </c>
      <c r="V75" s="118">
        <f>SUM(N75:U75)</f>
        <v>2</v>
      </c>
    </row>
    <row r="76" spans="1:22" x14ac:dyDescent="0.25">
      <c r="A76" s="119" t="s">
        <v>13</v>
      </c>
      <c r="B76" s="157">
        <v>0</v>
      </c>
      <c r="C76" s="157">
        <v>3</v>
      </c>
      <c r="D76" s="157">
        <v>5</v>
      </c>
      <c r="E76" s="157">
        <v>3</v>
      </c>
      <c r="F76" s="157">
        <v>8</v>
      </c>
      <c r="G76" s="157">
        <v>6</v>
      </c>
      <c r="H76" s="157">
        <v>3</v>
      </c>
      <c r="I76" s="157">
        <v>11</v>
      </c>
      <c r="J76" s="124">
        <f t="shared" si="6"/>
        <v>39</v>
      </c>
      <c r="K76" s="219"/>
      <c r="L76" s="219"/>
      <c r="M76" s="119" t="s">
        <v>13</v>
      </c>
      <c r="N76" s="157">
        <v>0</v>
      </c>
      <c r="O76" s="157">
        <v>1</v>
      </c>
      <c r="P76" s="157">
        <v>1</v>
      </c>
      <c r="Q76" s="157">
        <v>1</v>
      </c>
      <c r="R76" s="157">
        <v>0</v>
      </c>
      <c r="S76" s="157">
        <v>2</v>
      </c>
      <c r="T76" s="157">
        <v>1</v>
      </c>
      <c r="U76" s="157">
        <v>0</v>
      </c>
      <c r="V76" s="118">
        <f t="shared" ref="V76:V81" si="7">SUM(N76:U76)</f>
        <v>6</v>
      </c>
    </row>
    <row r="77" spans="1:22" x14ac:dyDescent="0.25">
      <c r="A77" s="119" t="s">
        <v>14</v>
      </c>
      <c r="B77" s="157">
        <v>1</v>
      </c>
      <c r="C77" s="157">
        <v>1</v>
      </c>
      <c r="D77" s="157">
        <v>0</v>
      </c>
      <c r="E77" s="157">
        <v>0</v>
      </c>
      <c r="F77" s="157">
        <v>0</v>
      </c>
      <c r="G77" s="157">
        <v>0</v>
      </c>
      <c r="H77" s="157">
        <v>1</v>
      </c>
      <c r="I77" s="157">
        <v>0</v>
      </c>
      <c r="J77" s="124">
        <f t="shared" si="6"/>
        <v>3</v>
      </c>
      <c r="K77" s="219"/>
      <c r="L77" s="219"/>
      <c r="M77" s="119" t="s">
        <v>14</v>
      </c>
      <c r="N77" s="157">
        <v>0</v>
      </c>
      <c r="O77" s="157">
        <v>0</v>
      </c>
      <c r="P77" s="157">
        <v>0</v>
      </c>
      <c r="Q77" s="157">
        <v>0</v>
      </c>
      <c r="R77" s="157">
        <v>0</v>
      </c>
      <c r="S77" s="157">
        <v>0</v>
      </c>
      <c r="T77" s="157">
        <v>0</v>
      </c>
      <c r="U77" s="157">
        <v>1</v>
      </c>
      <c r="V77" s="118">
        <f t="shared" si="7"/>
        <v>1</v>
      </c>
    </row>
    <row r="78" spans="1:22" x14ac:dyDescent="0.25">
      <c r="A78" s="119" t="s">
        <v>15</v>
      </c>
      <c r="B78" s="157">
        <v>0</v>
      </c>
      <c r="C78" s="157">
        <v>18</v>
      </c>
      <c r="D78" s="157">
        <v>19</v>
      </c>
      <c r="E78" s="157">
        <v>21</v>
      </c>
      <c r="F78" s="157">
        <v>34</v>
      </c>
      <c r="G78" s="157">
        <v>22</v>
      </c>
      <c r="H78" s="157">
        <v>3</v>
      </c>
      <c r="I78" s="157">
        <v>0</v>
      </c>
      <c r="J78" s="124">
        <f t="shared" si="6"/>
        <v>117</v>
      </c>
      <c r="K78" s="219"/>
      <c r="L78" s="219"/>
      <c r="M78" s="119" t="s">
        <v>15</v>
      </c>
      <c r="N78" s="157">
        <v>1</v>
      </c>
      <c r="O78" s="157">
        <v>2</v>
      </c>
      <c r="P78" s="157">
        <v>1</v>
      </c>
      <c r="Q78" s="157">
        <v>3</v>
      </c>
      <c r="R78" s="157">
        <v>2</v>
      </c>
      <c r="S78" s="157">
        <v>1</v>
      </c>
      <c r="T78" s="157">
        <v>0</v>
      </c>
      <c r="U78" s="157">
        <v>0</v>
      </c>
      <c r="V78" s="118">
        <f t="shared" si="7"/>
        <v>10</v>
      </c>
    </row>
    <row r="79" spans="1:22" x14ac:dyDescent="0.25">
      <c r="A79" s="119" t="s">
        <v>16</v>
      </c>
      <c r="B79" s="157">
        <v>0</v>
      </c>
      <c r="C79" s="157">
        <v>13</v>
      </c>
      <c r="D79" s="157">
        <v>10</v>
      </c>
      <c r="E79" s="157">
        <v>25</v>
      </c>
      <c r="F79" s="157">
        <v>27</v>
      </c>
      <c r="G79" s="157">
        <v>7</v>
      </c>
      <c r="H79" s="157">
        <v>3</v>
      </c>
      <c r="I79" s="157">
        <v>1</v>
      </c>
      <c r="J79" s="124">
        <f t="shared" si="6"/>
        <v>86</v>
      </c>
      <c r="K79" s="219"/>
      <c r="L79" s="219"/>
      <c r="M79" s="119" t="s">
        <v>16</v>
      </c>
      <c r="N79" s="157">
        <v>0</v>
      </c>
      <c r="O79" s="157">
        <v>0</v>
      </c>
      <c r="P79" s="157">
        <v>1</v>
      </c>
      <c r="Q79" s="157">
        <v>4</v>
      </c>
      <c r="R79" s="157">
        <v>0</v>
      </c>
      <c r="S79" s="157">
        <v>0</v>
      </c>
      <c r="T79" s="157">
        <v>0</v>
      </c>
      <c r="U79" s="157">
        <v>0</v>
      </c>
      <c r="V79" s="118">
        <f t="shared" si="7"/>
        <v>5</v>
      </c>
    </row>
    <row r="80" spans="1:22" x14ac:dyDescent="0.25">
      <c r="A80" s="119" t="s">
        <v>17</v>
      </c>
      <c r="B80" s="157">
        <v>2</v>
      </c>
      <c r="C80" s="157">
        <v>1</v>
      </c>
      <c r="D80" s="157">
        <v>0</v>
      </c>
      <c r="E80" s="157">
        <v>3</v>
      </c>
      <c r="F80" s="157">
        <v>3</v>
      </c>
      <c r="G80" s="157">
        <v>1</v>
      </c>
      <c r="H80" s="157">
        <v>1</v>
      </c>
      <c r="I80" s="157">
        <v>4</v>
      </c>
      <c r="J80" s="124">
        <f t="shared" si="6"/>
        <v>15</v>
      </c>
      <c r="K80" s="219"/>
      <c r="L80" s="219"/>
      <c r="M80" s="119" t="s">
        <v>17</v>
      </c>
      <c r="N80" s="157">
        <v>2</v>
      </c>
      <c r="O80" s="157">
        <v>2</v>
      </c>
      <c r="P80" s="157">
        <v>0</v>
      </c>
      <c r="Q80" s="157">
        <v>1</v>
      </c>
      <c r="R80" s="157">
        <v>6</v>
      </c>
      <c r="S80" s="157">
        <v>2</v>
      </c>
      <c r="T80" s="157">
        <v>1</v>
      </c>
      <c r="U80" s="157">
        <v>2</v>
      </c>
      <c r="V80" s="118">
        <f t="shared" si="7"/>
        <v>16</v>
      </c>
    </row>
    <row r="81" spans="1:22" x14ac:dyDescent="0.25">
      <c r="A81" s="131" t="s">
        <v>18</v>
      </c>
      <c r="B81" s="157">
        <v>0</v>
      </c>
      <c r="C81" s="157">
        <v>0</v>
      </c>
      <c r="D81" s="157">
        <v>0</v>
      </c>
      <c r="E81" s="157">
        <v>0</v>
      </c>
      <c r="F81" s="157">
        <v>0</v>
      </c>
      <c r="G81" s="157">
        <v>0</v>
      </c>
      <c r="H81" s="157">
        <v>0</v>
      </c>
      <c r="I81" s="157">
        <v>1</v>
      </c>
      <c r="J81" s="124">
        <f t="shared" si="6"/>
        <v>1</v>
      </c>
      <c r="K81" s="219"/>
      <c r="L81" s="219"/>
      <c r="M81" s="131" t="s">
        <v>18</v>
      </c>
      <c r="N81" s="157">
        <v>0</v>
      </c>
      <c r="O81" s="157">
        <v>0</v>
      </c>
      <c r="P81" s="157">
        <v>0</v>
      </c>
      <c r="Q81" s="157">
        <v>0</v>
      </c>
      <c r="R81" s="157">
        <v>0</v>
      </c>
      <c r="S81" s="157">
        <v>0</v>
      </c>
      <c r="T81" s="157">
        <v>0</v>
      </c>
      <c r="U81" s="157">
        <v>0</v>
      </c>
      <c r="V81" s="118">
        <f t="shared" si="7"/>
        <v>0</v>
      </c>
    </row>
    <row r="82" spans="1:22" x14ac:dyDescent="0.25">
      <c r="A82" s="119" t="s">
        <v>11</v>
      </c>
      <c r="B82" s="118">
        <f>SUM(B75:B81)</f>
        <v>4</v>
      </c>
      <c r="C82" s="118">
        <f t="shared" ref="C82:I82" si="8">SUM(C75:C81)</f>
        <v>36</v>
      </c>
      <c r="D82" s="118">
        <f t="shared" si="8"/>
        <v>35</v>
      </c>
      <c r="E82" s="118">
        <f t="shared" si="8"/>
        <v>52</v>
      </c>
      <c r="F82" s="118">
        <f t="shared" si="8"/>
        <v>73</v>
      </c>
      <c r="G82" s="118">
        <f t="shared" si="8"/>
        <v>36</v>
      </c>
      <c r="H82" s="118">
        <f t="shared" si="8"/>
        <v>13</v>
      </c>
      <c r="I82" s="118">
        <f t="shared" si="8"/>
        <v>17</v>
      </c>
      <c r="J82" s="120">
        <f>SUM(J75:J81)</f>
        <v>266</v>
      </c>
      <c r="K82" s="219"/>
      <c r="L82" s="219"/>
      <c r="M82" s="119" t="s">
        <v>19</v>
      </c>
      <c r="N82" s="118">
        <f>SUM(N75:N81)</f>
        <v>3</v>
      </c>
      <c r="O82" s="118">
        <f t="shared" ref="O82:U82" si="9">SUM(O75:O81)</f>
        <v>5</v>
      </c>
      <c r="P82" s="118">
        <f t="shared" si="9"/>
        <v>3</v>
      </c>
      <c r="Q82" s="118">
        <f t="shared" si="9"/>
        <v>10</v>
      </c>
      <c r="R82" s="118">
        <f t="shared" si="9"/>
        <v>8</v>
      </c>
      <c r="S82" s="118">
        <f t="shared" si="9"/>
        <v>5</v>
      </c>
      <c r="T82" s="118">
        <f t="shared" si="9"/>
        <v>3</v>
      </c>
      <c r="U82" s="118">
        <f t="shared" si="9"/>
        <v>3</v>
      </c>
      <c r="V82" s="118">
        <f>SUM(V75:V81)</f>
        <v>40</v>
      </c>
    </row>
    <row r="83" spans="1:22" x14ac:dyDescent="0.25">
      <c r="A83" s="239"/>
      <c r="B83" s="239"/>
      <c r="C83" s="239"/>
      <c r="D83" s="239"/>
      <c r="E83" s="239"/>
      <c r="F83" s="239"/>
      <c r="G83" s="239"/>
      <c r="H83" s="239"/>
      <c r="I83" s="239"/>
      <c r="J83" s="219"/>
      <c r="K83" s="219"/>
      <c r="L83" s="219"/>
      <c r="M83" s="219"/>
      <c r="N83" s="219"/>
      <c r="O83" s="219"/>
      <c r="P83" s="219"/>
      <c r="Q83" s="219"/>
      <c r="R83" s="219"/>
      <c r="S83" s="18"/>
      <c r="T83" s="18"/>
      <c r="U83" s="18"/>
    </row>
    <row r="84" spans="1:22" x14ac:dyDescent="0.25">
      <c r="A84" s="64"/>
      <c r="B84" s="64"/>
      <c r="C84" s="64"/>
      <c r="D84" s="64"/>
      <c r="E84" s="64"/>
      <c r="F84" s="64"/>
      <c r="G84" s="64"/>
      <c r="H84" s="64"/>
      <c r="I84" s="44"/>
    </row>
    <row r="85" spans="1:22" s="44" customFormat="1" x14ac:dyDescent="0.25">
      <c r="A85" s="259" t="s">
        <v>198</v>
      </c>
      <c r="B85" s="240"/>
      <c r="C85" s="69"/>
      <c r="D85" s="69"/>
      <c r="E85" s="69"/>
      <c r="F85" s="69"/>
      <c r="G85" s="69"/>
      <c r="H85" s="69"/>
      <c r="I85" s="69"/>
      <c r="J85" s="69"/>
      <c r="K85" s="69"/>
      <c r="L85" s="69"/>
      <c r="M85" s="69"/>
      <c r="N85" s="69"/>
      <c r="O85" s="69"/>
      <c r="P85" s="69"/>
      <c r="Q85" s="69"/>
      <c r="R85" s="69"/>
    </row>
    <row r="86" spans="1:22" x14ac:dyDescent="0.25">
      <c r="A86" s="215"/>
      <c r="B86" s="215"/>
      <c r="M86" s="241"/>
    </row>
    <row r="87" spans="1:22" x14ac:dyDescent="0.25">
      <c r="A87" s="131" t="s">
        <v>12</v>
      </c>
      <c r="B87" s="169">
        <v>106.11639</v>
      </c>
    </row>
    <row r="88" spans="1:22" x14ac:dyDescent="0.25">
      <c r="A88" s="131" t="s">
        <v>13</v>
      </c>
      <c r="B88" s="169">
        <v>719.74347</v>
      </c>
      <c r="C88" s="219"/>
    </row>
    <row r="89" spans="1:22" x14ac:dyDescent="0.25">
      <c r="A89" s="131" t="s">
        <v>14</v>
      </c>
      <c r="B89" s="169">
        <v>52.62</v>
      </c>
      <c r="C89" s="219"/>
    </row>
    <row r="90" spans="1:22" x14ac:dyDescent="0.25">
      <c r="A90" s="131" t="s">
        <v>15</v>
      </c>
      <c r="B90" s="169">
        <v>1252.1371999999999</v>
      </c>
      <c r="C90" s="219"/>
    </row>
    <row r="91" spans="1:22" x14ac:dyDescent="0.25">
      <c r="A91" s="119" t="s">
        <v>16</v>
      </c>
      <c r="B91" s="169">
        <v>609.52652999999998</v>
      </c>
      <c r="C91" s="219"/>
    </row>
    <row r="92" spans="1:22" x14ac:dyDescent="0.25">
      <c r="A92" s="131" t="s">
        <v>17</v>
      </c>
      <c r="B92" s="169">
        <v>481.49374999999998</v>
      </c>
      <c r="C92" s="219"/>
    </row>
    <row r="93" spans="1:22" x14ac:dyDescent="0.25">
      <c r="A93" s="131" t="s">
        <v>19</v>
      </c>
      <c r="B93" s="242">
        <f>SUM(B87:B92)</f>
        <v>3221.6373400000002</v>
      </c>
      <c r="C93" s="219"/>
    </row>
    <row r="94" spans="1:22" x14ac:dyDescent="0.25">
      <c r="P94" s="64"/>
      <c r="Q94" s="64"/>
      <c r="R94" s="64"/>
    </row>
    <row r="95" spans="1:22" x14ac:dyDescent="0.25">
      <c r="A95" s="243"/>
      <c r="B95" s="230"/>
    </row>
    <row r="96" spans="1:22" x14ac:dyDescent="0.25">
      <c r="A96" s="259" t="s">
        <v>196</v>
      </c>
      <c r="B96" s="69"/>
      <c r="C96" s="69"/>
      <c r="D96" s="69"/>
      <c r="E96" s="69"/>
      <c r="F96" s="69"/>
      <c r="G96" s="69"/>
      <c r="N96" s="244"/>
    </row>
    <row r="97" spans="1:18" x14ac:dyDescent="0.25">
      <c r="N97" s="241"/>
    </row>
    <row r="98" spans="1:18" ht="30" x14ac:dyDescent="0.25">
      <c r="A98" s="63" t="s">
        <v>0</v>
      </c>
      <c r="B98" s="245" t="s">
        <v>72</v>
      </c>
      <c r="C98" s="245" t="s">
        <v>73</v>
      </c>
      <c r="D98" s="245" t="s">
        <v>74</v>
      </c>
      <c r="E98" s="245" t="s">
        <v>75</v>
      </c>
      <c r="F98" s="4" t="s">
        <v>11</v>
      </c>
      <c r="P98" s="64"/>
      <c r="Q98" s="64"/>
      <c r="R98" s="64"/>
    </row>
    <row r="99" spans="1:18" x14ac:dyDescent="0.25">
      <c r="A99" s="116" t="s">
        <v>3</v>
      </c>
      <c r="B99" s="157">
        <v>1</v>
      </c>
      <c r="C99" s="157">
        <v>1</v>
      </c>
      <c r="D99" s="157">
        <v>0</v>
      </c>
      <c r="E99" s="157">
        <v>0</v>
      </c>
      <c r="F99" s="118">
        <f t="shared" ref="F99:F119" si="10">SUM(B99:E99)</f>
        <v>2</v>
      </c>
      <c r="P99" s="64"/>
      <c r="Q99" s="64"/>
      <c r="R99" s="64"/>
    </row>
    <row r="100" spans="1:18" x14ac:dyDescent="0.25">
      <c r="A100" s="116" t="s">
        <v>64</v>
      </c>
      <c r="B100" s="157">
        <v>1</v>
      </c>
      <c r="C100" s="157">
        <v>2</v>
      </c>
      <c r="D100" s="157">
        <v>0</v>
      </c>
      <c r="E100" s="157">
        <v>0</v>
      </c>
      <c r="F100" s="118">
        <f t="shared" si="10"/>
        <v>3</v>
      </c>
      <c r="P100" s="64"/>
      <c r="Q100" s="64"/>
      <c r="R100" s="64"/>
    </row>
    <row r="101" spans="1:18" x14ac:dyDescent="0.25">
      <c r="A101" s="116" t="s">
        <v>65</v>
      </c>
      <c r="B101" s="157">
        <v>9</v>
      </c>
      <c r="C101" s="157">
        <v>2</v>
      </c>
      <c r="D101" s="157">
        <v>0</v>
      </c>
      <c r="E101" s="157">
        <v>1</v>
      </c>
      <c r="F101" s="118">
        <f t="shared" si="10"/>
        <v>12</v>
      </c>
      <c r="P101" s="64"/>
      <c r="Q101" s="64"/>
      <c r="R101" s="64"/>
    </row>
    <row r="102" spans="1:18" x14ac:dyDescent="0.25">
      <c r="A102" s="116" t="s">
        <v>35</v>
      </c>
      <c r="B102" s="157">
        <v>7</v>
      </c>
      <c r="C102" s="157">
        <v>6</v>
      </c>
      <c r="D102" s="157">
        <v>0</v>
      </c>
      <c r="E102" s="157">
        <v>4</v>
      </c>
      <c r="F102" s="118">
        <f t="shared" si="10"/>
        <v>17</v>
      </c>
      <c r="P102" s="64"/>
      <c r="Q102" s="64"/>
      <c r="R102" s="64"/>
    </row>
    <row r="103" spans="1:18" x14ac:dyDescent="0.25">
      <c r="A103" s="116" t="s">
        <v>36</v>
      </c>
      <c r="B103" s="157">
        <v>9</v>
      </c>
      <c r="C103" s="157">
        <v>7</v>
      </c>
      <c r="D103" s="157">
        <v>0</v>
      </c>
      <c r="E103" s="157">
        <v>1</v>
      </c>
      <c r="F103" s="118">
        <f t="shared" si="10"/>
        <v>17</v>
      </c>
      <c r="P103" s="64"/>
      <c r="Q103" s="64"/>
      <c r="R103" s="64"/>
    </row>
    <row r="104" spans="1:18" x14ac:dyDescent="0.25">
      <c r="A104" s="116" t="s">
        <v>37</v>
      </c>
      <c r="B104" s="157">
        <v>6</v>
      </c>
      <c r="C104" s="157">
        <v>4</v>
      </c>
      <c r="D104" s="157">
        <v>0</v>
      </c>
      <c r="E104" s="157">
        <v>3</v>
      </c>
      <c r="F104" s="118">
        <f t="shared" si="10"/>
        <v>13</v>
      </c>
      <c r="P104" s="64"/>
      <c r="Q104" s="64"/>
      <c r="R104" s="64"/>
    </row>
    <row r="105" spans="1:18" x14ac:dyDescent="0.25">
      <c r="A105" s="116" t="s">
        <v>38</v>
      </c>
      <c r="B105" s="157">
        <v>3</v>
      </c>
      <c r="C105" s="157">
        <v>3</v>
      </c>
      <c r="D105" s="157">
        <v>0</v>
      </c>
      <c r="E105" s="157">
        <v>0</v>
      </c>
      <c r="F105" s="118">
        <f t="shared" si="10"/>
        <v>6</v>
      </c>
      <c r="P105" s="64"/>
      <c r="Q105" s="64"/>
      <c r="R105" s="64"/>
    </row>
    <row r="106" spans="1:18" x14ac:dyDescent="0.25">
      <c r="A106" s="116" t="s">
        <v>39</v>
      </c>
      <c r="B106" s="157">
        <v>10</v>
      </c>
      <c r="C106" s="157">
        <v>9</v>
      </c>
      <c r="D106" s="157">
        <v>0</v>
      </c>
      <c r="E106" s="157">
        <v>3</v>
      </c>
      <c r="F106" s="118">
        <f t="shared" si="10"/>
        <v>22</v>
      </c>
      <c r="P106" s="64"/>
      <c r="Q106" s="64"/>
      <c r="R106" s="64"/>
    </row>
    <row r="107" spans="1:18" x14ac:dyDescent="0.25">
      <c r="A107" s="116" t="s">
        <v>40</v>
      </c>
      <c r="B107" s="157">
        <v>16</v>
      </c>
      <c r="C107" s="157">
        <v>7</v>
      </c>
      <c r="D107" s="157">
        <v>0</v>
      </c>
      <c r="E107" s="157">
        <v>2</v>
      </c>
      <c r="F107" s="118">
        <f t="shared" si="10"/>
        <v>25</v>
      </c>
      <c r="P107" s="64"/>
      <c r="Q107" s="64"/>
      <c r="R107" s="64"/>
    </row>
    <row r="108" spans="1:18" x14ac:dyDescent="0.25">
      <c r="A108" s="116" t="s">
        <v>41</v>
      </c>
      <c r="B108" s="157">
        <v>6</v>
      </c>
      <c r="C108" s="157">
        <v>5</v>
      </c>
      <c r="D108" s="157">
        <v>0</v>
      </c>
      <c r="E108" s="157">
        <v>2</v>
      </c>
      <c r="F108" s="118">
        <f t="shared" si="10"/>
        <v>13</v>
      </c>
      <c r="P108" s="64"/>
      <c r="Q108" s="64"/>
      <c r="R108" s="64"/>
    </row>
    <row r="109" spans="1:18" x14ac:dyDescent="0.25">
      <c r="A109" s="116" t="s">
        <v>42</v>
      </c>
      <c r="B109" s="157">
        <v>9</v>
      </c>
      <c r="C109" s="157">
        <v>8</v>
      </c>
      <c r="D109" s="157">
        <v>0</v>
      </c>
      <c r="E109" s="157">
        <v>4</v>
      </c>
      <c r="F109" s="118">
        <f t="shared" si="10"/>
        <v>21</v>
      </c>
      <c r="P109" s="64"/>
      <c r="Q109" s="64"/>
      <c r="R109" s="64"/>
    </row>
    <row r="110" spans="1:18" x14ac:dyDescent="0.25">
      <c r="A110" s="116" t="s">
        <v>43</v>
      </c>
      <c r="B110" s="157">
        <v>3</v>
      </c>
      <c r="C110" s="157">
        <v>5</v>
      </c>
      <c r="D110" s="157">
        <v>0</v>
      </c>
      <c r="E110" s="157">
        <v>3</v>
      </c>
      <c r="F110" s="118">
        <f t="shared" si="10"/>
        <v>11</v>
      </c>
      <c r="P110" s="64"/>
      <c r="Q110" s="64"/>
      <c r="R110" s="64"/>
    </row>
    <row r="111" spans="1:18" x14ac:dyDescent="0.25">
      <c r="A111" s="116" t="s">
        <v>44</v>
      </c>
      <c r="B111" s="157">
        <v>7</v>
      </c>
      <c r="C111" s="157">
        <v>3</v>
      </c>
      <c r="D111" s="157">
        <v>0</v>
      </c>
      <c r="E111" s="157">
        <v>1</v>
      </c>
      <c r="F111" s="118">
        <f t="shared" si="10"/>
        <v>11</v>
      </c>
      <c r="P111" s="64"/>
      <c r="Q111" s="64"/>
      <c r="R111" s="64"/>
    </row>
    <row r="112" spans="1:18" x14ac:dyDescent="0.25">
      <c r="A112" s="116" t="s">
        <v>45</v>
      </c>
      <c r="B112" s="157">
        <v>3</v>
      </c>
      <c r="C112" s="157">
        <v>2</v>
      </c>
      <c r="D112" s="157">
        <v>1</v>
      </c>
      <c r="E112" s="157">
        <v>1</v>
      </c>
      <c r="F112" s="118">
        <f t="shared" si="10"/>
        <v>7</v>
      </c>
      <c r="P112" s="64"/>
      <c r="Q112" s="64"/>
      <c r="R112" s="64"/>
    </row>
    <row r="113" spans="1:18" x14ac:dyDescent="0.25">
      <c r="A113" s="116" t="s">
        <v>46</v>
      </c>
      <c r="B113" s="157">
        <v>1</v>
      </c>
      <c r="C113" s="157">
        <v>1</v>
      </c>
      <c r="D113" s="157">
        <v>0</v>
      </c>
      <c r="E113" s="157">
        <v>0</v>
      </c>
      <c r="F113" s="118">
        <f t="shared" si="10"/>
        <v>2</v>
      </c>
      <c r="P113" s="64"/>
      <c r="Q113" s="64"/>
      <c r="R113" s="64"/>
    </row>
    <row r="114" spans="1:18" x14ac:dyDescent="0.25">
      <c r="A114" s="116" t="s">
        <v>47</v>
      </c>
      <c r="B114" s="157">
        <v>4</v>
      </c>
      <c r="C114" s="157">
        <v>1</v>
      </c>
      <c r="D114" s="157">
        <v>0</v>
      </c>
      <c r="E114" s="157">
        <v>0</v>
      </c>
      <c r="F114" s="118">
        <f t="shared" si="10"/>
        <v>5</v>
      </c>
      <c r="P114" s="64"/>
      <c r="Q114" s="64"/>
      <c r="R114" s="64"/>
    </row>
    <row r="115" spans="1:18" x14ac:dyDescent="0.25">
      <c r="A115" s="116" t="s">
        <v>48</v>
      </c>
      <c r="B115" s="157">
        <v>2</v>
      </c>
      <c r="C115" s="157">
        <v>3</v>
      </c>
      <c r="D115" s="157">
        <v>0</v>
      </c>
      <c r="E115" s="157">
        <v>0</v>
      </c>
      <c r="F115" s="118">
        <f t="shared" si="10"/>
        <v>5</v>
      </c>
      <c r="P115" s="64"/>
      <c r="Q115" s="64"/>
      <c r="R115" s="64"/>
    </row>
    <row r="116" spans="1:18" x14ac:dyDescent="0.25">
      <c r="A116" s="116" t="s">
        <v>49</v>
      </c>
      <c r="B116" s="157">
        <v>2</v>
      </c>
      <c r="C116" s="157">
        <v>4</v>
      </c>
      <c r="D116" s="157">
        <v>0</v>
      </c>
      <c r="E116" s="157">
        <v>0</v>
      </c>
      <c r="F116" s="118">
        <f t="shared" si="10"/>
        <v>6</v>
      </c>
      <c r="P116" s="64"/>
      <c r="Q116" s="64"/>
      <c r="R116" s="64"/>
    </row>
    <row r="117" spans="1:18" x14ac:dyDescent="0.25">
      <c r="A117" s="116" t="s">
        <v>50</v>
      </c>
      <c r="B117" s="157">
        <v>1</v>
      </c>
      <c r="C117" s="157">
        <v>1</v>
      </c>
      <c r="D117" s="157">
        <v>0</v>
      </c>
      <c r="E117" s="157">
        <v>0</v>
      </c>
      <c r="F117" s="118">
        <f t="shared" si="10"/>
        <v>2</v>
      </c>
      <c r="P117" s="64"/>
      <c r="Q117" s="64"/>
      <c r="R117" s="64"/>
    </row>
    <row r="118" spans="1:18" x14ac:dyDescent="0.25">
      <c r="A118" s="116" t="s">
        <v>51</v>
      </c>
      <c r="B118" s="157">
        <v>0</v>
      </c>
      <c r="C118" s="157">
        <v>0</v>
      </c>
      <c r="D118" s="157">
        <v>0</v>
      </c>
      <c r="E118" s="157">
        <v>0</v>
      </c>
      <c r="F118" s="118">
        <f t="shared" si="10"/>
        <v>0</v>
      </c>
      <c r="P118" s="64"/>
      <c r="Q118" s="64"/>
      <c r="R118" s="64"/>
    </row>
    <row r="119" spans="1:18" x14ac:dyDescent="0.25">
      <c r="A119" s="116" t="s">
        <v>52</v>
      </c>
      <c r="B119" s="190">
        <v>0</v>
      </c>
      <c r="C119" s="190">
        <v>0</v>
      </c>
      <c r="D119" s="190">
        <v>0</v>
      </c>
      <c r="E119" s="190">
        <v>0</v>
      </c>
      <c r="F119" s="118">
        <f t="shared" si="10"/>
        <v>0</v>
      </c>
      <c r="P119" s="64"/>
      <c r="Q119" s="64"/>
      <c r="R119" s="64"/>
    </row>
    <row r="120" spans="1:18" x14ac:dyDescent="0.25">
      <c r="A120" s="131" t="s">
        <v>19</v>
      </c>
      <c r="B120" s="118">
        <f>SUM(B99:B119)</f>
        <v>100</v>
      </c>
      <c r="C120" s="118">
        <f t="shared" ref="C120:E120" si="11">SUM(C99:C119)</f>
        <v>74</v>
      </c>
      <c r="D120" s="118">
        <f t="shared" si="11"/>
        <v>1</v>
      </c>
      <c r="E120" s="118">
        <f t="shared" si="11"/>
        <v>25</v>
      </c>
      <c r="F120" s="118">
        <f>SUM(F99:F119)</f>
        <v>200</v>
      </c>
      <c r="P120" s="64"/>
      <c r="Q120" s="64"/>
      <c r="R120" s="64"/>
    </row>
    <row r="121" spans="1:18" x14ac:dyDescent="0.25">
      <c r="A121" s="44"/>
      <c r="B121" s="44"/>
      <c r="C121" s="44"/>
      <c r="D121" s="44"/>
      <c r="E121" s="44"/>
      <c r="F121" s="44"/>
      <c r="G121" s="44"/>
    </row>
    <row r="122" spans="1:18" x14ac:dyDescent="0.25">
      <c r="A122" s="172" t="s">
        <v>332</v>
      </c>
      <c r="B122" s="93"/>
      <c r="C122" s="93"/>
      <c r="D122" s="93"/>
      <c r="E122" s="250"/>
      <c r="F122" s="250"/>
      <c r="G122" s="250"/>
    </row>
    <row r="123" spans="1:18" x14ac:dyDescent="0.25">
      <c r="E123" s="44"/>
      <c r="F123" s="44"/>
      <c r="G123" s="44"/>
    </row>
    <row r="124" spans="1:18" x14ac:dyDescent="0.25">
      <c r="A124" s="63" t="s">
        <v>0</v>
      </c>
      <c r="B124" s="4" t="s">
        <v>103</v>
      </c>
      <c r="C124" s="4" t="s">
        <v>109</v>
      </c>
      <c r="D124" s="4" t="s">
        <v>110</v>
      </c>
      <c r="E124" s="4" t="s">
        <v>112</v>
      </c>
      <c r="F124" s="4" t="s">
        <v>111</v>
      </c>
      <c r="G124" s="4" t="s">
        <v>80</v>
      </c>
      <c r="H124" s="44"/>
      <c r="I124" s="44"/>
      <c r="J124" s="44"/>
    </row>
    <row r="125" spans="1:18" x14ac:dyDescent="0.25">
      <c r="A125" s="116" t="s">
        <v>3</v>
      </c>
      <c r="B125" s="188">
        <v>7</v>
      </c>
      <c r="C125" s="162">
        <v>1.07</v>
      </c>
      <c r="D125" s="162">
        <v>1.21</v>
      </c>
      <c r="E125" s="162">
        <v>3.78</v>
      </c>
      <c r="F125" s="162">
        <v>12</v>
      </c>
      <c r="G125" s="162">
        <v>15.09</v>
      </c>
      <c r="H125" s="44"/>
      <c r="I125" s="44"/>
      <c r="J125" s="44"/>
    </row>
    <row r="126" spans="1:18" x14ac:dyDescent="0.25">
      <c r="A126" s="116" t="s">
        <v>64</v>
      </c>
      <c r="B126" s="188">
        <v>5</v>
      </c>
      <c r="C126" s="162">
        <v>1.76</v>
      </c>
      <c r="D126" s="162">
        <v>3.9</v>
      </c>
      <c r="E126" s="162">
        <v>5.79</v>
      </c>
      <c r="F126" s="162">
        <v>7.9</v>
      </c>
      <c r="G126" s="162">
        <v>9.98</v>
      </c>
      <c r="H126" s="44"/>
      <c r="I126" s="44"/>
      <c r="J126" s="44"/>
    </row>
    <row r="127" spans="1:18" x14ac:dyDescent="0.25">
      <c r="A127" s="116" t="s">
        <v>65</v>
      </c>
      <c r="B127" s="188">
        <v>22</v>
      </c>
      <c r="C127" s="162">
        <v>1.93</v>
      </c>
      <c r="D127" s="162">
        <v>4.26</v>
      </c>
      <c r="E127" s="162">
        <v>5.38</v>
      </c>
      <c r="F127" s="162">
        <v>10</v>
      </c>
      <c r="G127" s="162">
        <v>12.55</v>
      </c>
      <c r="H127" s="44"/>
      <c r="I127" s="44"/>
      <c r="J127" s="44"/>
      <c r="K127" s="244"/>
    </row>
    <row r="128" spans="1:18" x14ac:dyDescent="0.25">
      <c r="A128" s="116" t="s">
        <v>35</v>
      </c>
      <c r="B128" s="188">
        <v>27</v>
      </c>
      <c r="C128" s="162">
        <v>0.98</v>
      </c>
      <c r="D128" s="162">
        <v>2.6590280000000002</v>
      </c>
      <c r="E128" s="162">
        <v>5.74</v>
      </c>
      <c r="F128" s="162">
        <v>9.8800000000000008</v>
      </c>
      <c r="G128" s="162">
        <v>14</v>
      </c>
      <c r="H128" s="44"/>
      <c r="I128" s="44"/>
      <c r="J128" s="44"/>
      <c r="K128" s="241"/>
    </row>
    <row r="129" spans="1:10" x14ac:dyDescent="0.25">
      <c r="A129" s="116" t="s">
        <v>36</v>
      </c>
      <c r="B129" s="188">
        <v>23</v>
      </c>
      <c r="C129" s="162">
        <v>2.08</v>
      </c>
      <c r="D129" s="162">
        <v>3.83</v>
      </c>
      <c r="E129" s="162">
        <v>5.91</v>
      </c>
      <c r="F129" s="162">
        <v>9</v>
      </c>
      <c r="G129" s="162">
        <v>10.3</v>
      </c>
      <c r="H129" s="44"/>
      <c r="I129" s="44"/>
      <c r="J129" s="44"/>
    </row>
    <row r="130" spans="1:10" x14ac:dyDescent="0.25">
      <c r="A130" s="116" t="s">
        <v>37</v>
      </c>
      <c r="B130" s="188">
        <v>20</v>
      </c>
      <c r="C130" s="162">
        <v>3.5326390000000001</v>
      </c>
      <c r="D130" s="162">
        <v>4.8150000000000004</v>
      </c>
      <c r="E130" s="162">
        <v>7.5350000000000001</v>
      </c>
      <c r="F130" s="162">
        <v>14.255000000000001</v>
      </c>
      <c r="G130" s="162">
        <v>32.268680000000003</v>
      </c>
      <c r="H130" s="44"/>
      <c r="I130" s="44"/>
      <c r="J130" s="44"/>
    </row>
    <row r="131" spans="1:10" x14ac:dyDescent="0.25">
      <c r="A131" s="116" t="s">
        <v>38</v>
      </c>
      <c r="B131" s="188">
        <v>13</v>
      </c>
      <c r="C131" s="162">
        <v>1.88</v>
      </c>
      <c r="D131" s="162">
        <v>2.85</v>
      </c>
      <c r="E131" s="162">
        <v>3.93</v>
      </c>
      <c r="F131" s="162">
        <v>8.9600000000000009</v>
      </c>
      <c r="G131" s="162">
        <v>51.61</v>
      </c>
      <c r="H131" s="44"/>
      <c r="I131" s="44"/>
      <c r="J131" s="44"/>
    </row>
    <row r="132" spans="1:10" x14ac:dyDescent="0.25">
      <c r="A132" s="116" t="s">
        <v>39</v>
      </c>
      <c r="B132" s="188">
        <v>31</v>
      </c>
      <c r="C132" s="162">
        <v>1.85</v>
      </c>
      <c r="D132" s="162">
        <v>3.21</v>
      </c>
      <c r="E132" s="162">
        <v>5.39</v>
      </c>
      <c r="F132" s="162">
        <v>9.7200000000000006</v>
      </c>
      <c r="G132" s="162">
        <v>16.02</v>
      </c>
      <c r="H132" s="44"/>
      <c r="I132" s="44"/>
      <c r="J132" s="44"/>
    </row>
    <row r="133" spans="1:10" x14ac:dyDescent="0.25">
      <c r="A133" s="116" t="s">
        <v>40</v>
      </c>
      <c r="B133" s="188">
        <v>28</v>
      </c>
      <c r="C133" s="162">
        <v>1.18</v>
      </c>
      <c r="D133" s="162">
        <v>2.2400000000000002</v>
      </c>
      <c r="E133" s="162">
        <v>5.0245829999999998</v>
      </c>
      <c r="F133" s="162">
        <v>10.199999999999999</v>
      </c>
      <c r="G133" s="162">
        <v>31.67</v>
      </c>
      <c r="H133" s="44"/>
      <c r="I133" s="44"/>
      <c r="J133" s="44"/>
    </row>
    <row r="134" spans="1:10" x14ac:dyDescent="0.25">
      <c r="A134" s="116" t="s">
        <v>41</v>
      </c>
      <c r="B134" s="188">
        <v>21</v>
      </c>
      <c r="C134" s="162">
        <v>1.62</v>
      </c>
      <c r="D134" s="162">
        <v>2.78</v>
      </c>
      <c r="E134" s="162">
        <v>6.77</v>
      </c>
      <c r="F134" s="162">
        <v>14.16</v>
      </c>
      <c r="G134" s="162">
        <v>19.53</v>
      </c>
      <c r="H134" s="44"/>
      <c r="I134" s="44"/>
      <c r="J134" s="44"/>
    </row>
    <row r="135" spans="1:10" x14ac:dyDescent="0.25">
      <c r="A135" s="116" t="s">
        <v>42</v>
      </c>
      <c r="B135" s="188">
        <v>32</v>
      </c>
      <c r="C135" s="162">
        <v>2.67</v>
      </c>
      <c r="D135" s="162">
        <v>4.0350000000000001</v>
      </c>
      <c r="E135" s="162">
        <v>6.0750000000000002</v>
      </c>
      <c r="F135" s="162">
        <v>8.7913189999999997</v>
      </c>
      <c r="G135" s="162">
        <v>16.14</v>
      </c>
      <c r="H135" s="44"/>
      <c r="I135" s="44"/>
      <c r="J135" s="44"/>
    </row>
    <row r="136" spans="1:10" x14ac:dyDescent="0.25">
      <c r="A136" s="116" t="s">
        <v>43</v>
      </c>
      <c r="B136" s="188">
        <v>21</v>
      </c>
      <c r="C136" s="162">
        <v>2.08</v>
      </c>
      <c r="D136" s="162">
        <v>2.9319440000000001</v>
      </c>
      <c r="E136" s="162">
        <v>5.5</v>
      </c>
      <c r="F136" s="162">
        <v>8.75</v>
      </c>
      <c r="G136" s="162">
        <v>16.16</v>
      </c>
      <c r="H136" s="44"/>
      <c r="I136" s="44"/>
      <c r="J136" s="44"/>
    </row>
    <row r="137" spans="1:10" x14ac:dyDescent="0.25">
      <c r="A137" s="116" t="s">
        <v>44</v>
      </c>
      <c r="B137" s="188">
        <v>20</v>
      </c>
      <c r="C137" s="162">
        <v>1.38</v>
      </c>
      <c r="D137" s="162">
        <v>3.5750000000000002</v>
      </c>
      <c r="E137" s="162">
        <v>5.32</v>
      </c>
      <c r="F137" s="162">
        <v>7.43</v>
      </c>
      <c r="G137" s="162">
        <v>44.994999999999997</v>
      </c>
      <c r="H137" s="44"/>
      <c r="I137" s="44"/>
      <c r="J137" s="44"/>
    </row>
    <row r="138" spans="1:10" x14ac:dyDescent="0.25">
      <c r="A138" s="116" t="s">
        <v>45</v>
      </c>
      <c r="B138" s="188">
        <v>11</v>
      </c>
      <c r="C138" s="162">
        <v>3</v>
      </c>
      <c r="D138" s="162">
        <v>3.65</v>
      </c>
      <c r="E138" s="162">
        <v>7.2</v>
      </c>
      <c r="F138" s="162">
        <v>11.74</v>
      </c>
      <c r="G138" s="162">
        <v>16.850000000000001</v>
      </c>
      <c r="H138" s="44"/>
      <c r="I138" s="44"/>
      <c r="J138" s="44"/>
    </row>
    <row r="139" spans="1:10" x14ac:dyDescent="0.25">
      <c r="A139" s="116" t="s">
        <v>46</v>
      </c>
      <c r="B139" s="188">
        <v>5</v>
      </c>
      <c r="C139" s="162">
        <v>5.5</v>
      </c>
      <c r="D139" s="162">
        <v>10.53</v>
      </c>
      <c r="E139" s="162">
        <v>13.38</v>
      </c>
      <c r="F139" s="162">
        <v>15.13</v>
      </c>
      <c r="G139" s="162">
        <v>23.84</v>
      </c>
      <c r="H139" s="44"/>
      <c r="I139" s="44"/>
      <c r="J139" s="44"/>
    </row>
    <row r="140" spans="1:10" x14ac:dyDescent="0.25">
      <c r="A140" s="116" t="s">
        <v>47</v>
      </c>
      <c r="B140" s="188">
        <v>6</v>
      </c>
      <c r="C140" s="162">
        <v>1.83</v>
      </c>
      <c r="D140" s="162">
        <v>4.0999999999999996</v>
      </c>
      <c r="E140" s="162">
        <v>8.7249999999999996</v>
      </c>
      <c r="F140" s="162">
        <v>17.420000000000002</v>
      </c>
      <c r="G140" s="162">
        <v>30.11</v>
      </c>
      <c r="H140" s="44"/>
      <c r="I140" s="44"/>
      <c r="J140" s="44"/>
    </row>
    <row r="141" spans="1:10" x14ac:dyDescent="0.25">
      <c r="A141" s="116" t="s">
        <v>48</v>
      </c>
      <c r="B141" s="188">
        <v>5</v>
      </c>
      <c r="C141" s="162">
        <v>1.4798610000000001</v>
      </c>
      <c r="D141" s="162">
        <v>11.54</v>
      </c>
      <c r="E141" s="162">
        <v>26.73</v>
      </c>
      <c r="F141" s="162">
        <v>29.96</v>
      </c>
      <c r="G141" s="162">
        <v>103.75</v>
      </c>
      <c r="H141" s="44"/>
      <c r="I141" s="44"/>
      <c r="J141" s="44"/>
    </row>
    <row r="142" spans="1:10" x14ac:dyDescent="0.25">
      <c r="A142" s="116" t="s">
        <v>49</v>
      </c>
      <c r="B142" s="188">
        <v>6</v>
      </c>
      <c r="C142" s="162">
        <v>6.96</v>
      </c>
      <c r="D142" s="162">
        <v>16</v>
      </c>
      <c r="E142" s="162">
        <v>19.355</v>
      </c>
      <c r="F142" s="162">
        <v>36.32</v>
      </c>
      <c r="G142" s="162">
        <v>55.63</v>
      </c>
      <c r="H142" s="44"/>
      <c r="I142" s="44"/>
      <c r="J142" s="44"/>
    </row>
    <row r="143" spans="1:10" x14ac:dyDescent="0.25">
      <c r="A143" s="116" t="s">
        <v>50</v>
      </c>
      <c r="B143" s="188" t="s">
        <v>23</v>
      </c>
      <c r="C143" s="162" t="s">
        <v>23</v>
      </c>
      <c r="D143" s="162" t="s">
        <v>23</v>
      </c>
      <c r="E143" s="162" t="s">
        <v>23</v>
      </c>
      <c r="F143" s="162" t="s">
        <v>23</v>
      </c>
      <c r="G143" s="162" t="s">
        <v>23</v>
      </c>
      <c r="H143" s="44"/>
      <c r="I143" s="44"/>
      <c r="J143" s="44"/>
    </row>
    <row r="144" spans="1:10" x14ac:dyDescent="0.25">
      <c r="A144" s="116" t="s">
        <v>51</v>
      </c>
      <c r="B144" s="175">
        <v>0</v>
      </c>
      <c r="C144" s="191" t="s">
        <v>108</v>
      </c>
      <c r="D144" s="162" t="s">
        <v>108</v>
      </c>
      <c r="E144" s="162" t="s">
        <v>108</v>
      </c>
      <c r="F144" s="162" t="s">
        <v>108</v>
      </c>
      <c r="G144" s="162" t="s">
        <v>108</v>
      </c>
      <c r="H144" s="44"/>
      <c r="I144" s="44"/>
      <c r="J144" s="44"/>
    </row>
    <row r="145" spans="1:17" x14ac:dyDescent="0.25">
      <c r="A145" s="116" t="s">
        <v>52</v>
      </c>
      <c r="B145" s="169">
        <v>0</v>
      </c>
      <c r="C145" s="191" t="s">
        <v>108</v>
      </c>
      <c r="D145" s="162" t="s">
        <v>108</v>
      </c>
      <c r="E145" s="162" t="s">
        <v>108</v>
      </c>
      <c r="F145" s="162" t="s">
        <v>108</v>
      </c>
      <c r="G145" s="162" t="s">
        <v>108</v>
      </c>
      <c r="H145" s="44"/>
      <c r="I145" s="44"/>
      <c r="J145" s="44"/>
    </row>
    <row r="146" spans="1:17" x14ac:dyDescent="0.25">
      <c r="A146" s="131" t="s">
        <v>19</v>
      </c>
      <c r="B146" s="120">
        <f>SUM(B125:B145)</f>
        <v>303</v>
      </c>
      <c r="C146" s="173">
        <v>1.88</v>
      </c>
      <c r="D146" s="173">
        <v>3.69</v>
      </c>
      <c r="E146" s="173">
        <v>5.9349999999999996</v>
      </c>
      <c r="F146" s="173">
        <v>10.67</v>
      </c>
      <c r="G146" s="173">
        <v>21.77</v>
      </c>
      <c r="H146" s="44"/>
      <c r="I146" s="44"/>
      <c r="J146" s="44"/>
    </row>
    <row r="147" spans="1:17" x14ac:dyDescent="0.25">
      <c r="A147" s="44"/>
      <c r="B147" s="44"/>
      <c r="C147" s="44"/>
      <c r="D147" s="44"/>
      <c r="E147" s="44"/>
      <c r="F147" s="44"/>
      <c r="G147" s="44"/>
    </row>
    <row r="148" spans="1:17" x14ac:dyDescent="0.25">
      <c r="A148" s="172" t="s">
        <v>333</v>
      </c>
      <c r="B148" s="250"/>
      <c r="C148" s="250"/>
      <c r="D148" s="250"/>
      <c r="E148" s="250"/>
      <c r="F148" s="250"/>
      <c r="G148" s="250"/>
    </row>
    <row r="149" spans="1:17" x14ac:dyDescent="0.25">
      <c r="A149" s="44"/>
      <c r="B149" s="44"/>
      <c r="C149" s="44"/>
      <c r="D149" s="44"/>
      <c r="E149" s="44"/>
      <c r="F149" s="44"/>
      <c r="G149" s="44"/>
    </row>
    <row r="150" spans="1:17" x14ac:dyDescent="0.25">
      <c r="A150" s="63" t="s">
        <v>0</v>
      </c>
      <c r="B150" s="4" t="s">
        <v>103</v>
      </c>
      <c r="C150" s="4" t="s">
        <v>109</v>
      </c>
      <c r="D150" s="4" t="s">
        <v>110</v>
      </c>
      <c r="E150" s="4" t="s">
        <v>112</v>
      </c>
      <c r="F150" s="4" t="s">
        <v>111</v>
      </c>
      <c r="G150" s="4" t="s">
        <v>80</v>
      </c>
      <c r="H150" s="44"/>
      <c r="I150" s="44"/>
      <c r="J150" s="44"/>
    </row>
    <row r="151" spans="1:17" x14ac:dyDescent="0.25">
      <c r="A151" s="116" t="s">
        <v>3</v>
      </c>
      <c r="B151" s="188">
        <v>7</v>
      </c>
      <c r="C151" s="173">
        <v>0.45</v>
      </c>
      <c r="D151" s="162">
        <v>1.066667</v>
      </c>
      <c r="E151" s="162">
        <v>2.6666669999999999</v>
      </c>
      <c r="F151" s="162">
        <v>6.2166670000000002</v>
      </c>
      <c r="G151" s="162">
        <v>14.95</v>
      </c>
      <c r="H151" s="44"/>
      <c r="I151" s="44"/>
      <c r="J151" s="44"/>
      <c r="O151" s="244"/>
    </row>
    <row r="152" spans="1:17" x14ac:dyDescent="0.25">
      <c r="A152" s="116" t="s">
        <v>64</v>
      </c>
      <c r="B152" s="188">
        <v>5</v>
      </c>
      <c r="C152" s="173">
        <v>1.516667</v>
      </c>
      <c r="D152" s="162">
        <v>3.9333330000000002</v>
      </c>
      <c r="E152" s="162">
        <v>4.0333329999999998</v>
      </c>
      <c r="F152" s="162">
        <v>4.5</v>
      </c>
      <c r="G152" s="162">
        <v>4.733333</v>
      </c>
      <c r="H152" s="44"/>
      <c r="I152" s="44"/>
      <c r="J152" s="44"/>
      <c r="N152" s="247"/>
      <c r="O152" s="247"/>
      <c r="Q152" s="247"/>
    </row>
    <row r="153" spans="1:17" x14ac:dyDescent="0.25">
      <c r="A153" s="116" t="s">
        <v>65</v>
      </c>
      <c r="B153" s="188">
        <v>22</v>
      </c>
      <c r="C153" s="173">
        <v>1.066667</v>
      </c>
      <c r="D153" s="162">
        <v>2.8166669999999998</v>
      </c>
      <c r="E153" s="162">
        <v>4.0416670000000003</v>
      </c>
      <c r="F153" s="162">
        <v>6.6333330000000004</v>
      </c>
      <c r="G153" s="162">
        <v>8.85</v>
      </c>
      <c r="H153" s="44"/>
      <c r="I153" s="44"/>
      <c r="J153" s="44"/>
      <c r="L153" s="244"/>
      <c r="N153" s="247"/>
      <c r="O153" s="247"/>
      <c r="Q153" s="247"/>
    </row>
    <row r="154" spans="1:17" x14ac:dyDescent="0.25">
      <c r="A154" s="116" t="s">
        <v>35</v>
      </c>
      <c r="B154" s="188">
        <v>27</v>
      </c>
      <c r="C154" s="173">
        <v>0.7</v>
      </c>
      <c r="D154" s="162">
        <v>3.1333329999999999</v>
      </c>
      <c r="E154" s="162">
        <v>4.3333329999999997</v>
      </c>
      <c r="F154" s="162">
        <v>6</v>
      </c>
      <c r="G154" s="162">
        <v>8.1333330000000004</v>
      </c>
      <c r="H154" s="44"/>
      <c r="I154" s="44"/>
      <c r="J154" s="44"/>
      <c r="L154" s="241"/>
      <c r="N154" s="247"/>
      <c r="O154" s="247"/>
      <c r="Q154" s="247"/>
    </row>
    <row r="155" spans="1:17" x14ac:dyDescent="0.25">
      <c r="A155" s="116" t="s">
        <v>36</v>
      </c>
      <c r="B155" s="188">
        <v>22</v>
      </c>
      <c r="C155" s="173">
        <v>3.3166669999999998</v>
      </c>
      <c r="D155" s="162">
        <v>4.5666669999999998</v>
      </c>
      <c r="E155" s="162">
        <v>6.8250000000000002</v>
      </c>
      <c r="F155" s="162">
        <v>11</v>
      </c>
      <c r="G155" s="162">
        <v>17.75</v>
      </c>
      <c r="H155" s="44"/>
      <c r="I155" s="44"/>
      <c r="J155" s="44"/>
      <c r="N155" s="247"/>
      <c r="O155" s="247"/>
      <c r="Q155" s="247"/>
    </row>
    <row r="156" spans="1:17" x14ac:dyDescent="0.25">
      <c r="A156" s="116" t="s">
        <v>37</v>
      </c>
      <c r="B156" s="188">
        <v>20</v>
      </c>
      <c r="C156" s="173">
        <v>1.9</v>
      </c>
      <c r="D156" s="162">
        <v>3.3333330000000001</v>
      </c>
      <c r="E156" s="162">
        <v>5.9916669999999996</v>
      </c>
      <c r="F156" s="162">
        <v>7.9</v>
      </c>
      <c r="G156" s="162">
        <v>13.69167</v>
      </c>
      <c r="H156" s="44"/>
      <c r="I156" s="44"/>
      <c r="J156" s="44"/>
      <c r="N156" s="247"/>
      <c r="O156" s="247"/>
      <c r="Q156" s="247"/>
    </row>
    <row r="157" spans="1:17" x14ac:dyDescent="0.25">
      <c r="A157" s="116" t="s">
        <v>38</v>
      </c>
      <c r="B157" s="188">
        <v>13</v>
      </c>
      <c r="C157" s="173">
        <v>2.0499999999999998</v>
      </c>
      <c r="D157" s="162">
        <v>2.7166670000000002</v>
      </c>
      <c r="E157" s="162">
        <v>4.6833330000000002</v>
      </c>
      <c r="F157" s="162">
        <v>9.2166669999999993</v>
      </c>
      <c r="G157" s="162">
        <v>12.4</v>
      </c>
      <c r="H157" s="44"/>
      <c r="I157" s="44"/>
      <c r="J157" s="44"/>
      <c r="N157" s="247"/>
      <c r="O157" s="247"/>
      <c r="Q157" s="247"/>
    </row>
    <row r="158" spans="1:17" x14ac:dyDescent="0.25">
      <c r="A158" s="116" t="s">
        <v>39</v>
      </c>
      <c r="B158" s="188">
        <v>31</v>
      </c>
      <c r="C158" s="173">
        <v>2.2833329999999998</v>
      </c>
      <c r="D158" s="162">
        <v>3.3666670000000001</v>
      </c>
      <c r="E158" s="162">
        <v>5.8</v>
      </c>
      <c r="F158" s="162">
        <v>9.9666669999999993</v>
      </c>
      <c r="G158" s="162">
        <v>15.216670000000001</v>
      </c>
      <c r="H158" s="44"/>
      <c r="I158" s="44"/>
      <c r="J158" s="44"/>
      <c r="N158" s="247"/>
      <c r="O158" s="247"/>
      <c r="Q158" s="247"/>
    </row>
    <row r="159" spans="1:17" x14ac:dyDescent="0.25">
      <c r="A159" s="116" t="s">
        <v>40</v>
      </c>
      <c r="B159" s="188">
        <v>28</v>
      </c>
      <c r="C159" s="173">
        <v>1.8333330000000001</v>
      </c>
      <c r="D159" s="162">
        <v>3.9666670000000002</v>
      </c>
      <c r="E159" s="162">
        <v>6.4</v>
      </c>
      <c r="F159" s="162">
        <v>8.641667</v>
      </c>
      <c r="G159" s="162">
        <v>18.216670000000001</v>
      </c>
      <c r="H159" s="44"/>
      <c r="I159" s="44"/>
      <c r="J159" s="44"/>
      <c r="N159" s="247"/>
      <c r="O159" s="247"/>
      <c r="Q159" s="247"/>
    </row>
    <row r="160" spans="1:17" x14ac:dyDescent="0.25">
      <c r="A160" s="116" t="s">
        <v>41</v>
      </c>
      <c r="B160" s="188">
        <v>21</v>
      </c>
      <c r="C160" s="173">
        <v>1.1499999999999999</v>
      </c>
      <c r="D160" s="162">
        <v>2.2166670000000002</v>
      </c>
      <c r="E160" s="162">
        <v>5.7</v>
      </c>
      <c r="F160" s="162">
        <v>12.68333</v>
      </c>
      <c r="G160" s="162">
        <v>15.2</v>
      </c>
      <c r="H160" s="44"/>
      <c r="I160" s="44"/>
      <c r="J160" s="44"/>
      <c r="N160" s="247"/>
      <c r="O160" s="247"/>
      <c r="Q160" s="247"/>
    </row>
    <row r="161" spans="1:17" x14ac:dyDescent="0.25">
      <c r="A161" s="116" t="s">
        <v>42</v>
      </c>
      <c r="B161" s="188">
        <v>32</v>
      </c>
      <c r="C161" s="173">
        <v>3.85</v>
      </c>
      <c r="D161" s="162">
        <v>4.75</v>
      </c>
      <c r="E161" s="162">
        <v>7.3166669999999998</v>
      </c>
      <c r="F161" s="162">
        <v>12.1</v>
      </c>
      <c r="G161" s="162">
        <v>19.483329999999999</v>
      </c>
      <c r="H161" s="44"/>
      <c r="I161" s="44"/>
      <c r="J161" s="44"/>
      <c r="N161" s="247"/>
      <c r="O161" s="247"/>
      <c r="Q161" s="247"/>
    </row>
    <row r="162" spans="1:17" x14ac:dyDescent="0.25">
      <c r="A162" s="116" t="s">
        <v>43</v>
      </c>
      <c r="B162" s="188">
        <v>21</v>
      </c>
      <c r="C162" s="173">
        <v>1.5833330000000001</v>
      </c>
      <c r="D162" s="162">
        <v>3.6833330000000002</v>
      </c>
      <c r="E162" s="162">
        <v>5</v>
      </c>
      <c r="F162" s="162">
        <v>9.6</v>
      </c>
      <c r="G162" s="162">
        <v>18.399999999999999</v>
      </c>
      <c r="H162" s="44"/>
      <c r="I162" s="44"/>
      <c r="J162" s="44"/>
      <c r="N162" s="247"/>
      <c r="O162" s="247"/>
      <c r="Q162" s="247"/>
    </row>
    <row r="163" spans="1:17" x14ac:dyDescent="0.25">
      <c r="A163" s="116" t="s">
        <v>44</v>
      </c>
      <c r="B163" s="188">
        <v>20</v>
      </c>
      <c r="C163" s="173">
        <v>1.3666670000000001</v>
      </c>
      <c r="D163" s="162">
        <v>3.358333</v>
      </c>
      <c r="E163" s="162">
        <v>5.3250000000000002</v>
      </c>
      <c r="F163" s="162">
        <v>11.58333</v>
      </c>
      <c r="G163" s="162">
        <v>17.899999999999999</v>
      </c>
      <c r="H163" s="44"/>
      <c r="I163" s="44"/>
      <c r="J163" s="44"/>
      <c r="N163" s="247"/>
      <c r="O163" s="247"/>
      <c r="Q163" s="247"/>
    </row>
    <row r="164" spans="1:17" x14ac:dyDescent="0.25">
      <c r="A164" s="116" t="s">
        <v>45</v>
      </c>
      <c r="B164" s="188">
        <v>11</v>
      </c>
      <c r="C164" s="173">
        <v>5</v>
      </c>
      <c r="D164" s="162">
        <v>5.1166669999999996</v>
      </c>
      <c r="E164" s="162">
        <v>6.95</v>
      </c>
      <c r="F164" s="162">
        <v>10.18333</v>
      </c>
      <c r="G164" s="162">
        <v>10.18333</v>
      </c>
      <c r="H164" s="44"/>
      <c r="I164" s="44"/>
      <c r="J164" s="44"/>
      <c r="N164" s="247"/>
      <c r="O164" s="247"/>
      <c r="Q164" s="247"/>
    </row>
    <row r="165" spans="1:17" x14ac:dyDescent="0.25">
      <c r="A165" s="116" t="s">
        <v>46</v>
      </c>
      <c r="B165" s="188">
        <v>5</v>
      </c>
      <c r="C165" s="173">
        <v>0.7</v>
      </c>
      <c r="D165" s="162">
        <v>1.766667</v>
      </c>
      <c r="E165" s="162">
        <v>6.25</v>
      </c>
      <c r="F165" s="162">
        <v>15.2</v>
      </c>
      <c r="G165" s="162">
        <v>20.683330000000002</v>
      </c>
      <c r="H165" s="44"/>
      <c r="I165" s="44"/>
      <c r="J165" s="44"/>
      <c r="N165" s="247"/>
      <c r="O165" s="247"/>
      <c r="Q165" s="247"/>
    </row>
    <row r="166" spans="1:17" x14ac:dyDescent="0.25">
      <c r="A166" s="116" t="s">
        <v>47</v>
      </c>
      <c r="B166" s="188">
        <v>6</v>
      </c>
      <c r="C166" s="173">
        <v>0</v>
      </c>
      <c r="D166" s="162">
        <v>2.95</v>
      </c>
      <c r="E166" s="162">
        <v>4.0999999999999996</v>
      </c>
      <c r="F166" s="162">
        <v>7.7833329999999998</v>
      </c>
      <c r="G166" s="162">
        <v>12.56667</v>
      </c>
      <c r="H166" s="44"/>
      <c r="I166" s="44"/>
      <c r="J166" s="44"/>
      <c r="N166" s="247"/>
      <c r="O166" s="247"/>
      <c r="Q166" s="247"/>
    </row>
    <row r="167" spans="1:17" x14ac:dyDescent="0.25">
      <c r="A167" s="116" t="s">
        <v>48</v>
      </c>
      <c r="B167" s="188">
        <v>5</v>
      </c>
      <c r="C167" s="173">
        <v>3.55</v>
      </c>
      <c r="D167" s="162">
        <v>4.6833330000000002</v>
      </c>
      <c r="E167" s="162">
        <v>4.8499999999999996</v>
      </c>
      <c r="F167" s="162">
        <v>14.68333</v>
      </c>
      <c r="G167" s="162">
        <v>15.366669999999999</v>
      </c>
      <c r="H167" s="44"/>
      <c r="I167" s="44"/>
      <c r="J167" s="44"/>
      <c r="N167" s="247"/>
      <c r="O167" s="247"/>
      <c r="Q167" s="247"/>
    </row>
    <row r="168" spans="1:17" x14ac:dyDescent="0.25">
      <c r="A168" s="116" t="s">
        <v>49</v>
      </c>
      <c r="B168" s="188">
        <v>6</v>
      </c>
      <c r="C168" s="162">
        <v>1.6666669999999999</v>
      </c>
      <c r="D168" s="162">
        <v>2.1666669999999999</v>
      </c>
      <c r="E168" s="162">
        <v>7.483333</v>
      </c>
      <c r="F168" s="162">
        <v>15.26667</v>
      </c>
      <c r="G168" s="162">
        <v>16.983329999999999</v>
      </c>
      <c r="H168" s="44"/>
      <c r="I168" s="44"/>
      <c r="J168" s="44"/>
      <c r="N168" s="247"/>
      <c r="O168" s="247"/>
      <c r="Q168" s="247"/>
    </row>
    <row r="169" spans="1:17" x14ac:dyDescent="0.25">
      <c r="A169" s="116" t="s">
        <v>50</v>
      </c>
      <c r="B169" s="188">
        <v>3</v>
      </c>
      <c r="C169" s="162" t="s">
        <v>23</v>
      </c>
      <c r="D169" s="162" t="s">
        <v>23</v>
      </c>
      <c r="E169" s="162" t="s">
        <v>23</v>
      </c>
      <c r="F169" s="162" t="s">
        <v>23</v>
      </c>
      <c r="G169" s="162" t="s">
        <v>23</v>
      </c>
      <c r="N169" s="247"/>
      <c r="O169" s="247"/>
      <c r="Q169" s="247"/>
    </row>
    <row r="170" spans="1:17" x14ac:dyDescent="0.25">
      <c r="A170" s="116" t="s">
        <v>51</v>
      </c>
      <c r="B170" s="192">
        <v>0</v>
      </c>
      <c r="C170" s="162" t="s">
        <v>108</v>
      </c>
      <c r="D170" s="162" t="s">
        <v>108</v>
      </c>
      <c r="E170" s="162" t="s">
        <v>108</v>
      </c>
      <c r="F170" s="162" t="s">
        <v>108</v>
      </c>
      <c r="G170" s="162" t="s">
        <v>108</v>
      </c>
      <c r="N170" s="247"/>
      <c r="O170" s="247"/>
      <c r="Q170" s="247"/>
    </row>
    <row r="171" spans="1:17" x14ac:dyDescent="0.25">
      <c r="A171" s="116" t="s">
        <v>52</v>
      </c>
      <c r="B171" s="192">
        <v>0</v>
      </c>
      <c r="C171" s="162" t="s">
        <v>108</v>
      </c>
      <c r="D171" s="162" t="s">
        <v>108</v>
      </c>
      <c r="E171" s="162" t="s">
        <v>108</v>
      </c>
      <c r="F171" s="162" t="s">
        <v>108</v>
      </c>
      <c r="G171" s="162" t="s">
        <v>108</v>
      </c>
    </row>
    <row r="172" spans="1:17" x14ac:dyDescent="0.25">
      <c r="A172" s="131" t="s">
        <v>19</v>
      </c>
      <c r="B172" s="133">
        <f>SUM(B151:B171)</f>
        <v>305</v>
      </c>
      <c r="C172" s="246">
        <v>0.8</v>
      </c>
      <c r="D172" s="246">
        <v>2.5583330000000002</v>
      </c>
      <c r="E172" s="246">
        <v>4.3</v>
      </c>
      <c r="F172" s="246">
        <v>6.6749999999999998</v>
      </c>
      <c r="G172" s="246">
        <v>9.016667</v>
      </c>
      <c r="H172" s="64"/>
      <c r="I172" s="64"/>
      <c r="J172" s="64"/>
      <c r="K172" s="64"/>
      <c r="L172" s="44"/>
    </row>
    <row r="173" spans="1:17" x14ac:dyDescent="0.25">
      <c r="A173" s="214"/>
      <c r="B173" s="239"/>
      <c r="C173" s="219"/>
      <c r="D173" s="219"/>
      <c r="E173" s="18"/>
      <c r="F173" s="18"/>
      <c r="G173" s="18"/>
      <c r="H173" s="64"/>
      <c r="I173" s="44"/>
    </row>
    <row r="174" spans="1:17" x14ac:dyDescent="0.25">
      <c r="A174" s="172" t="s">
        <v>334</v>
      </c>
      <c r="B174" s="250"/>
      <c r="C174" s="250"/>
      <c r="D174" s="250"/>
      <c r="E174" s="251"/>
      <c r="F174" s="251"/>
      <c r="G174" s="251"/>
      <c r="H174" s="64"/>
      <c r="I174" s="44"/>
    </row>
    <row r="175" spans="1:17" x14ac:dyDescent="0.25">
      <c r="A175" s="44"/>
      <c r="B175" s="44"/>
      <c r="C175" s="44"/>
      <c r="D175" s="44"/>
      <c r="E175" s="64"/>
      <c r="F175" s="64"/>
      <c r="G175" s="64"/>
      <c r="H175" s="64"/>
      <c r="I175" s="44"/>
    </row>
    <row r="176" spans="1:17" x14ac:dyDescent="0.25">
      <c r="A176" s="63" t="s">
        <v>0</v>
      </c>
      <c r="B176" s="4" t="s">
        <v>103</v>
      </c>
      <c r="C176" s="4" t="s">
        <v>109</v>
      </c>
      <c r="D176" s="4" t="s">
        <v>110</v>
      </c>
      <c r="E176" s="4" t="s">
        <v>112</v>
      </c>
      <c r="F176" s="4" t="s">
        <v>111</v>
      </c>
      <c r="G176" s="4" t="s">
        <v>80</v>
      </c>
      <c r="H176" s="64"/>
      <c r="I176" s="64"/>
      <c r="J176" s="64"/>
      <c r="K176" s="64"/>
      <c r="L176" s="44"/>
    </row>
    <row r="177" spans="1:18" x14ac:dyDescent="0.25">
      <c r="A177" s="116" t="s">
        <v>3</v>
      </c>
      <c r="B177" s="192">
        <v>4</v>
      </c>
      <c r="C177" s="162" t="s">
        <v>23</v>
      </c>
      <c r="D177" s="162" t="s">
        <v>23</v>
      </c>
      <c r="E177" s="162" t="s">
        <v>23</v>
      </c>
      <c r="F177" s="162" t="s">
        <v>23</v>
      </c>
      <c r="G177" s="162" t="s">
        <v>23</v>
      </c>
      <c r="H177" s="64"/>
      <c r="I177" s="64"/>
      <c r="J177" s="64"/>
      <c r="K177" s="64"/>
      <c r="L177" s="44"/>
    </row>
    <row r="178" spans="1:18" x14ac:dyDescent="0.25">
      <c r="A178" s="116" t="s">
        <v>64</v>
      </c>
      <c r="B178" s="299">
        <v>1</v>
      </c>
      <c r="C178" s="162" t="s">
        <v>23</v>
      </c>
      <c r="D178" s="162" t="s">
        <v>23</v>
      </c>
      <c r="E178" s="162" t="s">
        <v>23</v>
      </c>
      <c r="F178" s="162" t="s">
        <v>23</v>
      </c>
      <c r="G178" s="162" t="s">
        <v>23</v>
      </c>
      <c r="H178" s="64"/>
      <c r="I178" s="64"/>
      <c r="J178" s="64"/>
      <c r="K178" s="64"/>
      <c r="L178" s="44"/>
      <c r="M178" s="247"/>
      <c r="N178" s="247"/>
      <c r="O178" s="247"/>
      <c r="P178" s="247"/>
      <c r="Q178" s="247"/>
      <c r="R178" s="247"/>
    </row>
    <row r="179" spans="1:18" x14ac:dyDescent="0.25">
      <c r="A179" s="116" t="s">
        <v>65</v>
      </c>
      <c r="B179" s="299">
        <v>6</v>
      </c>
      <c r="C179" s="162">
        <v>1.63</v>
      </c>
      <c r="D179" s="191">
        <v>1.89</v>
      </c>
      <c r="E179" s="162">
        <v>2.3199999999999998</v>
      </c>
      <c r="F179" s="162">
        <v>2.93</v>
      </c>
      <c r="G179" s="162">
        <v>59</v>
      </c>
      <c r="H179" s="64"/>
      <c r="I179" s="64"/>
      <c r="J179" s="64"/>
      <c r="K179" s="64"/>
      <c r="L179" s="248"/>
      <c r="M179" s="247"/>
      <c r="N179" s="247"/>
      <c r="O179" s="247"/>
      <c r="P179" s="247"/>
      <c r="Q179" s="247"/>
      <c r="R179" s="247"/>
    </row>
    <row r="180" spans="1:18" x14ac:dyDescent="0.25">
      <c r="A180" s="116" t="s">
        <v>35</v>
      </c>
      <c r="B180" s="299">
        <v>6</v>
      </c>
      <c r="C180" s="162">
        <v>1.01</v>
      </c>
      <c r="D180" s="191">
        <v>2</v>
      </c>
      <c r="E180" s="162">
        <v>2.5</v>
      </c>
      <c r="F180" s="162">
        <v>33.4</v>
      </c>
      <c r="G180" s="162">
        <v>40</v>
      </c>
      <c r="H180" s="64"/>
      <c r="I180" s="64"/>
      <c r="J180" s="64"/>
      <c r="K180" s="64"/>
      <c r="L180" s="248"/>
      <c r="M180" s="247"/>
      <c r="N180" s="247"/>
      <c r="O180" s="247"/>
      <c r="P180" s="247"/>
      <c r="Q180" s="247"/>
      <c r="R180" s="247"/>
    </row>
    <row r="181" spans="1:18" x14ac:dyDescent="0.25">
      <c r="A181" s="116" t="s">
        <v>36</v>
      </c>
      <c r="B181" s="299">
        <v>6</v>
      </c>
      <c r="C181" s="162">
        <v>0.77</v>
      </c>
      <c r="D181" s="191">
        <v>0.94</v>
      </c>
      <c r="E181" s="162">
        <v>3.5</v>
      </c>
      <c r="F181" s="162">
        <v>5</v>
      </c>
      <c r="G181" s="162">
        <v>5.91</v>
      </c>
      <c r="H181" s="64"/>
      <c r="I181" s="64"/>
      <c r="J181" s="64"/>
      <c r="K181" s="64"/>
      <c r="L181" s="249"/>
      <c r="M181" s="247"/>
      <c r="N181" s="247"/>
      <c r="O181" s="247"/>
      <c r="P181" s="247"/>
      <c r="Q181" s="247"/>
      <c r="R181" s="247"/>
    </row>
    <row r="182" spans="1:18" x14ac:dyDescent="0.25">
      <c r="A182" s="116" t="s">
        <v>37</v>
      </c>
      <c r="B182" s="299">
        <v>7</v>
      </c>
      <c r="C182" s="162">
        <v>1.33</v>
      </c>
      <c r="D182" s="191">
        <v>2.75</v>
      </c>
      <c r="E182" s="162">
        <v>3.86</v>
      </c>
      <c r="F182" s="162">
        <v>10</v>
      </c>
      <c r="G182" s="162">
        <v>15.91</v>
      </c>
      <c r="H182" s="64"/>
      <c r="I182" s="64"/>
      <c r="J182" s="64"/>
      <c r="K182" s="64"/>
      <c r="L182" s="44"/>
      <c r="M182" s="247"/>
      <c r="N182" s="247"/>
      <c r="O182" s="247"/>
      <c r="P182" s="247"/>
      <c r="Q182" s="247"/>
      <c r="R182" s="247"/>
    </row>
    <row r="183" spans="1:18" x14ac:dyDescent="0.25">
      <c r="A183" s="116" t="s">
        <v>38</v>
      </c>
      <c r="B183" s="299">
        <v>4</v>
      </c>
      <c r="C183" s="162" t="s">
        <v>23</v>
      </c>
      <c r="D183" s="162" t="s">
        <v>23</v>
      </c>
      <c r="E183" s="162" t="s">
        <v>23</v>
      </c>
      <c r="F183" s="162" t="s">
        <v>23</v>
      </c>
      <c r="G183" s="162" t="s">
        <v>23</v>
      </c>
      <c r="H183" s="64"/>
      <c r="I183" s="64"/>
      <c r="J183" s="64"/>
      <c r="K183" s="64"/>
      <c r="L183" s="44"/>
      <c r="M183" s="247"/>
      <c r="N183" s="247"/>
      <c r="O183" s="247"/>
      <c r="P183" s="247"/>
      <c r="Q183" s="247"/>
      <c r="R183" s="247"/>
    </row>
    <row r="184" spans="1:18" x14ac:dyDescent="0.25">
      <c r="A184" s="116" t="s">
        <v>39</v>
      </c>
      <c r="B184" s="299">
        <v>6</v>
      </c>
      <c r="C184" s="162">
        <v>0.78</v>
      </c>
      <c r="D184" s="191">
        <v>1.67</v>
      </c>
      <c r="E184" s="162">
        <v>3.7</v>
      </c>
      <c r="F184" s="162">
        <v>5.41</v>
      </c>
      <c r="G184" s="162">
        <v>17.91</v>
      </c>
      <c r="H184" s="64"/>
      <c r="I184" s="64"/>
      <c r="J184" s="64"/>
      <c r="K184" s="64"/>
      <c r="L184" s="44"/>
      <c r="M184" s="247"/>
      <c r="N184" s="247"/>
      <c r="O184" s="247"/>
      <c r="P184" s="247"/>
      <c r="Q184" s="247"/>
      <c r="R184" s="247"/>
    </row>
    <row r="185" spans="1:18" x14ac:dyDescent="0.25">
      <c r="A185" s="116" t="s">
        <v>40</v>
      </c>
      <c r="B185" s="299">
        <v>7</v>
      </c>
      <c r="C185" s="162">
        <v>1.01</v>
      </c>
      <c r="D185" s="191">
        <v>3</v>
      </c>
      <c r="E185" s="162">
        <v>3.7</v>
      </c>
      <c r="F185" s="162">
        <v>5</v>
      </c>
      <c r="G185" s="162">
        <v>10.48</v>
      </c>
      <c r="H185" s="64"/>
      <c r="I185" s="64"/>
      <c r="J185" s="64"/>
      <c r="K185" s="64"/>
      <c r="L185" s="44"/>
      <c r="M185" s="247"/>
      <c r="N185" s="247"/>
      <c r="O185" s="247"/>
      <c r="P185" s="247"/>
      <c r="Q185" s="247"/>
      <c r="R185" s="247"/>
    </row>
    <row r="186" spans="1:18" x14ac:dyDescent="0.25">
      <c r="A186" s="116" t="s">
        <v>41</v>
      </c>
      <c r="B186" s="299">
        <v>7</v>
      </c>
      <c r="C186" s="162">
        <v>1.08</v>
      </c>
      <c r="D186" s="191">
        <v>1.6</v>
      </c>
      <c r="E186" s="162">
        <v>5</v>
      </c>
      <c r="F186" s="162">
        <v>13.51</v>
      </c>
      <c r="G186" s="162">
        <v>15</v>
      </c>
      <c r="H186" s="64"/>
      <c r="I186" s="64"/>
      <c r="J186" s="64"/>
      <c r="K186" s="64"/>
      <c r="L186" s="44"/>
      <c r="M186" s="247"/>
      <c r="N186" s="247"/>
      <c r="O186" s="247"/>
      <c r="P186" s="247"/>
      <c r="Q186" s="247"/>
      <c r="R186" s="247"/>
    </row>
    <row r="187" spans="1:18" x14ac:dyDescent="0.25">
      <c r="A187" s="116" t="s">
        <v>42</v>
      </c>
      <c r="B187" s="299">
        <v>9</v>
      </c>
      <c r="C187" s="162">
        <v>1.2</v>
      </c>
      <c r="D187" s="191">
        <v>1.74</v>
      </c>
      <c r="E187" s="162">
        <v>2</v>
      </c>
      <c r="F187" s="162">
        <v>11</v>
      </c>
      <c r="G187" s="162">
        <v>39</v>
      </c>
      <c r="H187" s="64"/>
      <c r="I187" s="64"/>
      <c r="J187" s="64"/>
      <c r="K187" s="64"/>
      <c r="L187" s="44"/>
      <c r="M187" s="247"/>
      <c r="N187" s="247"/>
      <c r="O187" s="247"/>
      <c r="P187" s="247"/>
      <c r="Q187" s="247"/>
      <c r="R187" s="247"/>
    </row>
    <row r="188" spans="1:18" x14ac:dyDescent="0.25">
      <c r="A188" s="116" t="s">
        <v>43</v>
      </c>
      <c r="B188" s="299">
        <v>6</v>
      </c>
      <c r="C188" s="162">
        <v>1</v>
      </c>
      <c r="D188" s="191">
        <v>1.64</v>
      </c>
      <c r="E188" s="162">
        <v>2.4550000000000001</v>
      </c>
      <c r="F188" s="162">
        <v>4.12</v>
      </c>
      <c r="G188" s="162">
        <v>15.74</v>
      </c>
      <c r="H188" s="64"/>
      <c r="I188" s="64"/>
      <c r="J188" s="64"/>
      <c r="K188" s="64"/>
      <c r="L188" s="44"/>
      <c r="M188" s="247"/>
      <c r="N188" s="247"/>
      <c r="O188" s="247"/>
      <c r="P188" s="247"/>
      <c r="Q188" s="247"/>
      <c r="R188" s="247"/>
    </row>
    <row r="189" spans="1:18" x14ac:dyDescent="0.25">
      <c r="A189" s="116" t="s">
        <v>44</v>
      </c>
      <c r="B189" s="299">
        <v>6</v>
      </c>
      <c r="C189" s="162">
        <v>0.17</v>
      </c>
      <c r="D189" s="191">
        <v>1.24</v>
      </c>
      <c r="E189" s="162">
        <v>3.22</v>
      </c>
      <c r="F189" s="162">
        <v>6.69</v>
      </c>
      <c r="G189" s="162">
        <v>13.72</v>
      </c>
      <c r="H189" s="64"/>
      <c r="I189" s="64"/>
      <c r="J189" s="64"/>
      <c r="K189" s="64"/>
      <c r="L189" s="44"/>
      <c r="M189" s="247"/>
      <c r="N189" s="247"/>
      <c r="O189" s="247"/>
      <c r="P189" s="247"/>
      <c r="Q189" s="247"/>
      <c r="R189" s="247"/>
    </row>
    <row r="190" spans="1:18" x14ac:dyDescent="0.25">
      <c r="A190" s="116" t="s">
        <v>45</v>
      </c>
      <c r="B190" s="299">
        <v>4</v>
      </c>
      <c r="C190" s="162" t="s">
        <v>23</v>
      </c>
      <c r="D190" s="162" t="s">
        <v>23</v>
      </c>
      <c r="E190" s="162" t="s">
        <v>23</v>
      </c>
      <c r="F190" s="162" t="s">
        <v>23</v>
      </c>
      <c r="G190" s="162" t="s">
        <v>23</v>
      </c>
      <c r="H190" s="64"/>
      <c r="I190" s="64"/>
      <c r="J190" s="64"/>
      <c r="K190" s="64"/>
      <c r="L190" s="44"/>
      <c r="M190" s="247"/>
      <c r="N190" s="247"/>
      <c r="O190" s="247"/>
      <c r="P190" s="247"/>
      <c r="Q190" s="247"/>
      <c r="R190" s="247"/>
    </row>
    <row r="191" spans="1:18" x14ac:dyDescent="0.25">
      <c r="A191" s="116" t="s">
        <v>46</v>
      </c>
      <c r="B191" s="299">
        <v>2</v>
      </c>
      <c r="C191" s="162" t="s">
        <v>23</v>
      </c>
      <c r="D191" s="162" t="s">
        <v>23</v>
      </c>
      <c r="E191" s="162" t="s">
        <v>23</v>
      </c>
      <c r="F191" s="162" t="s">
        <v>23</v>
      </c>
      <c r="G191" s="162" t="s">
        <v>23</v>
      </c>
      <c r="H191" s="64"/>
      <c r="I191" s="64"/>
      <c r="J191" s="64"/>
      <c r="K191" s="64"/>
      <c r="L191" s="44"/>
      <c r="M191" s="247"/>
      <c r="N191" s="247"/>
      <c r="O191" s="247"/>
      <c r="P191" s="247"/>
      <c r="Q191" s="247"/>
      <c r="R191" s="247"/>
    </row>
    <row r="192" spans="1:18" x14ac:dyDescent="0.25">
      <c r="A192" s="116" t="s">
        <v>47</v>
      </c>
      <c r="B192" s="299">
        <v>2</v>
      </c>
      <c r="C192" s="162" t="s">
        <v>23</v>
      </c>
      <c r="D192" s="162" t="s">
        <v>23</v>
      </c>
      <c r="E192" s="162" t="s">
        <v>23</v>
      </c>
      <c r="F192" s="162" t="s">
        <v>23</v>
      </c>
      <c r="G192" s="162" t="s">
        <v>23</v>
      </c>
      <c r="H192" s="64"/>
      <c r="I192" s="64"/>
      <c r="J192" s="64"/>
      <c r="K192" s="64"/>
      <c r="L192" s="44"/>
      <c r="M192" s="247"/>
      <c r="N192" s="247"/>
      <c r="O192" s="247"/>
      <c r="P192" s="247"/>
      <c r="Q192" s="247"/>
      <c r="R192" s="247"/>
    </row>
    <row r="193" spans="1:18" x14ac:dyDescent="0.25">
      <c r="A193" s="116" t="s">
        <v>48</v>
      </c>
      <c r="B193" s="299">
        <v>2</v>
      </c>
      <c r="C193" s="162" t="s">
        <v>23</v>
      </c>
      <c r="D193" s="162" t="s">
        <v>23</v>
      </c>
      <c r="E193" s="162" t="s">
        <v>23</v>
      </c>
      <c r="F193" s="162" t="s">
        <v>23</v>
      </c>
      <c r="G193" s="162" t="s">
        <v>23</v>
      </c>
      <c r="H193" s="64"/>
      <c r="I193" s="64"/>
      <c r="J193" s="64"/>
      <c r="K193" s="64"/>
      <c r="L193" s="44"/>
      <c r="M193" s="247"/>
      <c r="N193" s="247"/>
      <c r="O193" s="247"/>
      <c r="P193" s="247"/>
      <c r="Q193" s="247"/>
      <c r="R193" s="247"/>
    </row>
    <row r="194" spans="1:18" x14ac:dyDescent="0.25">
      <c r="A194" s="116" t="s">
        <v>49</v>
      </c>
      <c r="B194" s="299">
        <v>4</v>
      </c>
      <c r="C194" s="162" t="s">
        <v>23</v>
      </c>
      <c r="D194" s="162" t="s">
        <v>23</v>
      </c>
      <c r="E194" s="162" t="s">
        <v>23</v>
      </c>
      <c r="F194" s="162" t="s">
        <v>23</v>
      </c>
      <c r="G194" s="162" t="s">
        <v>23</v>
      </c>
      <c r="H194" s="64"/>
      <c r="I194" s="64"/>
      <c r="J194" s="64"/>
      <c r="K194" s="64"/>
      <c r="L194" s="44"/>
      <c r="M194" s="247"/>
      <c r="N194" s="247"/>
      <c r="O194" s="247"/>
      <c r="P194" s="247"/>
      <c r="Q194" s="247"/>
      <c r="R194" s="247"/>
    </row>
    <row r="195" spans="1:18" x14ac:dyDescent="0.25">
      <c r="A195" s="116" t="s">
        <v>50</v>
      </c>
      <c r="B195" s="299">
        <v>1</v>
      </c>
      <c r="C195" s="162" t="s">
        <v>23</v>
      </c>
      <c r="D195" s="162" t="s">
        <v>23</v>
      </c>
      <c r="E195" s="162" t="s">
        <v>23</v>
      </c>
      <c r="F195" s="162" t="s">
        <v>23</v>
      </c>
      <c r="G195" s="162" t="s">
        <v>23</v>
      </c>
      <c r="H195" s="64"/>
      <c r="I195" s="64"/>
      <c r="J195" s="64"/>
      <c r="K195" s="64"/>
      <c r="L195" s="44"/>
      <c r="M195" s="247"/>
      <c r="N195" s="247"/>
      <c r="O195" s="247"/>
      <c r="P195" s="247"/>
      <c r="Q195" s="247"/>
      <c r="R195" s="247"/>
    </row>
    <row r="196" spans="1:18" x14ac:dyDescent="0.25">
      <c r="A196" s="116" t="s">
        <v>51</v>
      </c>
      <c r="B196" s="192">
        <v>0</v>
      </c>
      <c r="C196" s="157" t="s">
        <v>108</v>
      </c>
      <c r="D196" s="157" t="s">
        <v>108</v>
      </c>
      <c r="E196" s="157" t="s">
        <v>108</v>
      </c>
      <c r="F196" s="190" t="s">
        <v>108</v>
      </c>
      <c r="G196" s="157" t="s">
        <v>108</v>
      </c>
      <c r="H196" s="64"/>
      <c r="I196" s="64"/>
      <c r="J196" s="64"/>
      <c r="K196" s="64"/>
      <c r="L196" s="44"/>
      <c r="M196" s="247"/>
      <c r="N196" s="247"/>
      <c r="O196" s="247"/>
      <c r="P196" s="247"/>
      <c r="Q196" s="247"/>
      <c r="R196" s="247"/>
    </row>
    <row r="197" spans="1:18" x14ac:dyDescent="0.25">
      <c r="A197" s="116" t="s">
        <v>52</v>
      </c>
      <c r="B197" s="192">
        <v>0</v>
      </c>
      <c r="C197" s="157" t="s">
        <v>108</v>
      </c>
      <c r="D197" s="157" t="s">
        <v>108</v>
      </c>
      <c r="E197" s="157" t="s">
        <v>108</v>
      </c>
      <c r="F197" s="190" t="s">
        <v>108</v>
      </c>
      <c r="G197" s="157" t="s">
        <v>108</v>
      </c>
      <c r="H197" s="64"/>
      <c r="I197" s="64"/>
      <c r="J197" s="64"/>
      <c r="K197" s="64"/>
      <c r="L197" s="44"/>
    </row>
    <row r="198" spans="1:18" x14ac:dyDescent="0.25">
      <c r="A198" s="131" t="s">
        <v>19</v>
      </c>
      <c r="B198" s="252">
        <f>SUM(B177:B197)</f>
        <v>90</v>
      </c>
      <c r="C198" s="173">
        <v>1</v>
      </c>
      <c r="D198" s="173">
        <v>1.74</v>
      </c>
      <c r="E198" s="173">
        <v>3</v>
      </c>
      <c r="F198" s="173">
        <v>6</v>
      </c>
      <c r="G198" s="173">
        <v>15.815</v>
      </c>
      <c r="H198" s="64"/>
      <c r="I198" s="64"/>
      <c r="J198" s="64"/>
      <c r="K198" s="64"/>
      <c r="L198" s="44"/>
    </row>
    <row r="199" spans="1:18" x14ac:dyDescent="0.25">
      <c r="A199" s="214"/>
      <c r="B199" s="239"/>
      <c r="C199" s="219"/>
      <c r="D199" s="219"/>
      <c r="E199" s="18"/>
      <c r="F199" s="18"/>
      <c r="G199" s="18"/>
      <c r="H199" s="64"/>
      <c r="I199" s="64"/>
      <c r="J199" s="44"/>
    </row>
    <row r="200" spans="1:18" x14ac:dyDescent="0.25">
      <c r="A200" s="172" t="s">
        <v>335</v>
      </c>
      <c r="B200" s="93"/>
      <c r="C200" s="93"/>
      <c r="D200" s="93"/>
      <c r="E200" s="93"/>
      <c r="F200" s="69"/>
      <c r="G200" s="69"/>
      <c r="H200" s="69"/>
      <c r="I200" s="69"/>
      <c r="J200" s="69"/>
      <c r="K200" s="69"/>
    </row>
    <row r="201" spans="1:18" x14ac:dyDescent="0.25">
      <c r="A201" s="214"/>
      <c r="B201" s="69"/>
      <c r="C201" s="69"/>
      <c r="D201" s="69"/>
      <c r="E201" s="69"/>
      <c r="F201" s="69"/>
      <c r="G201" s="69"/>
      <c r="H201" s="69"/>
      <c r="I201" s="69"/>
      <c r="J201" s="69"/>
      <c r="K201" s="69"/>
    </row>
    <row r="202" spans="1:18" ht="30" x14ac:dyDescent="0.25">
      <c r="A202" s="31" t="s">
        <v>66</v>
      </c>
      <c r="B202" s="174" t="s">
        <v>81</v>
      </c>
      <c r="C202" s="174" t="s">
        <v>82</v>
      </c>
      <c r="D202" s="174" t="s">
        <v>326</v>
      </c>
      <c r="E202" s="174" t="s">
        <v>85</v>
      </c>
      <c r="F202" s="174" t="s">
        <v>86</v>
      </c>
      <c r="G202" s="174" t="s">
        <v>87</v>
      </c>
      <c r="H202" s="206" t="s">
        <v>63</v>
      </c>
      <c r="I202" s="174" t="s">
        <v>88</v>
      </c>
      <c r="J202" s="174" t="s">
        <v>71</v>
      </c>
      <c r="K202" s="174" t="s">
        <v>11</v>
      </c>
      <c r="P202" s="64"/>
      <c r="Q202" s="64"/>
      <c r="R202" s="64"/>
    </row>
    <row r="203" spans="1:18" x14ac:dyDescent="0.25">
      <c r="A203" s="116" t="s">
        <v>3</v>
      </c>
      <c r="B203" s="157">
        <v>2</v>
      </c>
      <c r="C203" s="157">
        <v>1</v>
      </c>
      <c r="D203" s="157">
        <v>0</v>
      </c>
      <c r="E203" s="157">
        <v>0</v>
      </c>
      <c r="F203" s="157">
        <v>0</v>
      </c>
      <c r="G203" s="157">
        <v>1</v>
      </c>
      <c r="H203" s="157">
        <v>0</v>
      </c>
      <c r="I203" s="157">
        <v>0</v>
      </c>
      <c r="J203" s="157">
        <v>0</v>
      </c>
      <c r="K203" s="194">
        <f t="shared" ref="K203:K223" si="12">SUM(B203:J203)</f>
        <v>4</v>
      </c>
      <c r="P203" s="64"/>
      <c r="Q203" s="64"/>
      <c r="R203" s="64"/>
    </row>
    <row r="204" spans="1:18" x14ac:dyDescent="0.25">
      <c r="A204" s="116" t="s">
        <v>64</v>
      </c>
      <c r="B204" s="157">
        <v>3</v>
      </c>
      <c r="C204" s="157">
        <v>0</v>
      </c>
      <c r="D204" s="157">
        <v>0</v>
      </c>
      <c r="E204" s="157">
        <v>0</v>
      </c>
      <c r="F204" s="157">
        <v>0</v>
      </c>
      <c r="G204" s="157">
        <v>0</v>
      </c>
      <c r="H204" s="157">
        <v>0</v>
      </c>
      <c r="I204" s="157">
        <v>0</v>
      </c>
      <c r="J204" s="157">
        <v>0</v>
      </c>
      <c r="K204" s="194">
        <f t="shared" si="12"/>
        <v>3</v>
      </c>
      <c r="P204" s="64"/>
      <c r="Q204" s="64"/>
      <c r="R204" s="64"/>
    </row>
    <row r="205" spans="1:18" x14ac:dyDescent="0.25">
      <c r="A205" s="116" t="s">
        <v>65</v>
      </c>
      <c r="B205" s="157">
        <v>17</v>
      </c>
      <c r="C205" s="157">
        <v>2</v>
      </c>
      <c r="D205" s="157">
        <v>0</v>
      </c>
      <c r="E205" s="157">
        <v>0</v>
      </c>
      <c r="F205" s="157">
        <v>0</v>
      </c>
      <c r="G205" s="157">
        <v>0</v>
      </c>
      <c r="H205" s="157">
        <v>0</v>
      </c>
      <c r="I205" s="157">
        <v>0</v>
      </c>
      <c r="J205" s="157">
        <v>1</v>
      </c>
      <c r="K205" s="194">
        <f t="shared" si="12"/>
        <v>20</v>
      </c>
      <c r="P205" s="64"/>
      <c r="Q205" s="64"/>
      <c r="R205" s="64"/>
    </row>
    <row r="206" spans="1:18" x14ac:dyDescent="0.25">
      <c r="A206" s="116" t="s">
        <v>35</v>
      </c>
      <c r="B206" s="157">
        <v>21</v>
      </c>
      <c r="C206" s="157">
        <v>3</v>
      </c>
      <c r="D206" s="157">
        <v>0</v>
      </c>
      <c r="E206" s="157">
        <v>0</v>
      </c>
      <c r="F206" s="157">
        <v>0</v>
      </c>
      <c r="G206" s="157">
        <v>0</v>
      </c>
      <c r="H206" s="157">
        <v>0</v>
      </c>
      <c r="I206" s="157">
        <v>0</v>
      </c>
      <c r="J206" s="157">
        <v>0</v>
      </c>
      <c r="K206" s="194">
        <f t="shared" si="12"/>
        <v>24</v>
      </c>
      <c r="P206" s="64"/>
      <c r="Q206" s="64"/>
      <c r="R206" s="64"/>
    </row>
    <row r="207" spans="1:18" x14ac:dyDescent="0.25">
      <c r="A207" s="116" t="s">
        <v>36</v>
      </c>
      <c r="B207" s="157">
        <v>18</v>
      </c>
      <c r="C207" s="157">
        <v>2</v>
      </c>
      <c r="D207" s="157">
        <v>0</v>
      </c>
      <c r="E207" s="157">
        <v>0</v>
      </c>
      <c r="F207" s="157">
        <v>0</v>
      </c>
      <c r="G207" s="157">
        <v>0</v>
      </c>
      <c r="H207" s="157">
        <v>0</v>
      </c>
      <c r="I207" s="157">
        <v>2</v>
      </c>
      <c r="J207" s="157">
        <v>0</v>
      </c>
      <c r="K207" s="194">
        <f t="shared" si="12"/>
        <v>22</v>
      </c>
      <c r="P207" s="64"/>
      <c r="Q207" s="64"/>
      <c r="R207" s="64"/>
    </row>
    <row r="208" spans="1:18" x14ac:dyDescent="0.25">
      <c r="A208" s="116" t="s">
        <v>37</v>
      </c>
      <c r="B208" s="157">
        <v>13</v>
      </c>
      <c r="C208" s="157">
        <v>3</v>
      </c>
      <c r="D208" s="157">
        <v>0</v>
      </c>
      <c r="E208" s="157">
        <v>0</v>
      </c>
      <c r="F208" s="157">
        <v>0</v>
      </c>
      <c r="G208" s="157">
        <v>0</v>
      </c>
      <c r="H208" s="157">
        <v>0</v>
      </c>
      <c r="I208" s="157">
        <v>0</v>
      </c>
      <c r="J208" s="157">
        <v>0</v>
      </c>
      <c r="K208" s="194">
        <f t="shared" si="12"/>
        <v>16</v>
      </c>
      <c r="P208" s="64"/>
      <c r="Q208" s="64"/>
      <c r="R208" s="64"/>
    </row>
    <row r="209" spans="1:18" x14ac:dyDescent="0.25">
      <c r="A209" s="116" t="s">
        <v>38</v>
      </c>
      <c r="B209" s="157">
        <v>9</v>
      </c>
      <c r="C209" s="157">
        <v>1</v>
      </c>
      <c r="D209" s="157">
        <v>0</v>
      </c>
      <c r="E209" s="157">
        <v>1</v>
      </c>
      <c r="F209" s="157">
        <v>0</v>
      </c>
      <c r="G209" s="157">
        <v>0</v>
      </c>
      <c r="H209" s="157">
        <v>0</v>
      </c>
      <c r="I209" s="157">
        <v>0</v>
      </c>
      <c r="J209" s="157">
        <v>0</v>
      </c>
      <c r="K209" s="194">
        <f t="shared" si="12"/>
        <v>11</v>
      </c>
      <c r="P209" s="64"/>
      <c r="Q209" s="64"/>
      <c r="R209" s="64"/>
    </row>
    <row r="210" spans="1:18" x14ac:dyDescent="0.25">
      <c r="A210" s="116" t="s">
        <v>39</v>
      </c>
      <c r="B210" s="157">
        <v>24</v>
      </c>
      <c r="C210" s="157">
        <v>2</v>
      </c>
      <c r="D210" s="157">
        <v>1</v>
      </c>
      <c r="E210" s="157">
        <v>0</v>
      </c>
      <c r="F210" s="157">
        <v>0</v>
      </c>
      <c r="G210" s="157">
        <v>0</v>
      </c>
      <c r="H210" s="157">
        <v>0</v>
      </c>
      <c r="I210" s="157">
        <v>0</v>
      </c>
      <c r="J210" s="157">
        <v>0</v>
      </c>
      <c r="K210" s="194">
        <f t="shared" si="12"/>
        <v>27</v>
      </c>
      <c r="P210" s="64"/>
      <c r="Q210" s="64"/>
      <c r="R210" s="64"/>
    </row>
    <row r="211" spans="1:18" x14ac:dyDescent="0.25">
      <c r="A211" s="116" t="s">
        <v>40</v>
      </c>
      <c r="B211" s="157">
        <v>20</v>
      </c>
      <c r="C211" s="157">
        <v>3</v>
      </c>
      <c r="D211" s="157">
        <v>0</v>
      </c>
      <c r="E211" s="157">
        <v>0</v>
      </c>
      <c r="F211" s="157">
        <v>1</v>
      </c>
      <c r="G211" s="157">
        <v>1</v>
      </c>
      <c r="H211" s="157">
        <v>0</v>
      </c>
      <c r="I211" s="157">
        <v>1</v>
      </c>
      <c r="J211" s="157">
        <v>0</v>
      </c>
      <c r="K211" s="194">
        <f t="shared" si="12"/>
        <v>26</v>
      </c>
      <c r="P211" s="64"/>
      <c r="Q211" s="64"/>
      <c r="R211" s="64"/>
    </row>
    <row r="212" spans="1:18" x14ac:dyDescent="0.25">
      <c r="A212" s="116" t="s">
        <v>41</v>
      </c>
      <c r="B212" s="157">
        <v>14</v>
      </c>
      <c r="C212" s="157">
        <v>1</v>
      </c>
      <c r="D212" s="157">
        <v>0</v>
      </c>
      <c r="E212" s="157">
        <v>1</v>
      </c>
      <c r="F212" s="157">
        <v>0</v>
      </c>
      <c r="G212" s="157">
        <v>0</v>
      </c>
      <c r="H212" s="157">
        <v>1</v>
      </c>
      <c r="I212" s="157">
        <v>1</v>
      </c>
      <c r="J212" s="157">
        <v>0</v>
      </c>
      <c r="K212" s="194">
        <f t="shared" si="12"/>
        <v>18</v>
      </c>
      <c r="P212" s="64"/>
      <c r="Q212" s="64"/>
      <c r="R212" s="64"/>
    </row>
    <row r="213" spans="1:18" x14ac:dyDescent="0.25">
      <c r="A213" s="116" t="s">
        <v>42</v>
      </c>
      <c r="B213" s="157">
        <v>26</v>
      </c>
      <c r="C213" s="157">
        <v>2</v>
      </c>
      <c r="D213" s="157">
        <v>0</v>
      </c>
      <c r="E213" s="157">
        <v>1</v>
      </c>
      <c r="F213" s="157">
        <v>0</v>
      </c>
      <c r="G213" s="157">
        <v>0</v>
      </c>
      <c r="H213" s="157">
        <v>0</v>
      </c>
      <c r="I213" s="157">
        <v>0</v>
      </c>
      <c r="J213" s="157">
        <v>0</v>
      </c>
      <c r="K213" s="194">
        <f t="shared" si="12"/>
        <v>29</v>
      </c>
      <c r="P213" s="64"/>
      <c r="Q213" s="64"/>
      <c r="R213" s="64"/>
    </row>
    <row r="214" spans="1:18" x14ac:dyDescent="0.25">
      <c r="A214" s="116" t="s">
        <v>43</v>
      </c>
      <c r="B214" s="157">
        <v>17</v>
      </c>
      <c r="C214" s="157">
        <v>2</v>
      </c>
      <c r="D214" s="157">
        <v>0</v>
      </c>
      <c r="E214" s="157">
        <v>0</v>
      </c>
      <c r="F214" s="157">
        <v>0</v>
      </c>
      <c r="G214" s="157">
        <v>0</v>
      </c>
      <c r="H214" s="157">
        <v>0</v>
      </c>
      <c r="I214" s="157">
        <v>1</v>
      </c>
      <c r="J214" s="157">
        <v>0</v>
      </c>
      <c r="K214" s="194">
        <f t="shared" si="12"/>
        <v>20</v>
      </c>
      <c r="P214" s="64"/>
      <c r="Q214" s="64"/>
      <c r="R214" s="64"/>
    </row>
    <row r="215" spans="1:18" x14ac:dyDescent="0.25">
      <c r="A215" s="116" t="s">
        <v>44</v>
      </c>
      <c r="B215" s="157">
        <v>13</v>
      </c>
      <c r="C215" s="157">
        <v>1</v>
      </c>
      <c r="D215" s="157">
        <v>0</v>
      </c>
      <c r="E215" s="157">
        <v>0</v>
      </c>
      <c r="F215" s="157">
        <v>0</v>
      </c>
      <c r="G215" s="157">
        <v>1</v>
      </c>
      <c r="H215" s="157">
        <v>0</v>
      </c>
      <c r="I215" s="157">
        <v>1</v>
      </c>
      <c r="J215" s="157">
        <v>0</v>
      </c>
      <c r="K215" s="194">
        <f t="shared" si="12"/>
        <v>16</v>
      </c>
      <c r="P215" s="64"/>
      <c r="Q215" s="64"/>
      <c r="R215" s="64"/>
    </row>
    <row r="216" spans="1:18" x14ac:dyDescent="0.25">
      <c r="A216" s="116" t="s">
        <v>45</v>
      </c>
      <c r="B216" s="157">
        <v>6</v>
      </c>
      <c r="C216" s="157">
        <v>1</v>
      </c>
      <c r="D216" s="157">
        <v>0</v>
      </c>
      <c r="E216" s="157">
        <v>2</v>
      </c>
      <c r="F216" s="157">
        <v>0</v>
      </c>
      <c r="G216" s="157">
        <v>0</v>
      </c>
      <c r="H216" s="157">
        <v>0</v>
      </c>
      <c r="I216" s="157">
        <v>0</v>
      </c>
      <c r="J216" s="157">
        <v>0</v>
      </c>
      <c r="K216" s="194">
        <f t="shared" si="12"/>
        <v>9</v>
      </c>
      <c r="P216" s="64"/>
      <c r="Q216" s="64"/>
      <c r="R216" s="64"/>
    </row>
    <row r="217" spans="1:18" x14ac:dyDescent="0.25">
      <c r="A217" s="116" t="s">
        <v>46</v>
      </c>
      <c r="B217" s="157">
        <v>0</v>
      </c>
      <c r="C217" s="157">
        <v>2</v>
      </c>
      <c r="D217" s="157">
        <v>0</v>
      </c>
      <c r="E217" s="157">
        <v>1</v>
      </c>
      <c r="F217" s="157">
        <v>0</v>
      </c>
      <c r="G217" s="157">
        <v>1</v>
      </c>
      <c r="H217" s="157">
        <v>0</v>
      </c>
      <c r="I217" s="157">
        <v>0</v>
      </c>
      <c r="J217" s="157">
        <v>0</v>
      </c>
      <c r="K217" s="194">
        <f t="shared" si="12"/>
        <v>4</v>
      </c>
      <c r="P217" s="64"/>
      <c r="Q217" s="64"/>
      <c r="R217" s="64"/>
    </row>
    <row r="218" spans="1:18" x14ac:dyDescent="0.25">
      <c r="A218" s="121" t="s">
        <v>47</v>
      </c>
      <c r="B218" s="157">
        <v>3</v>
      </c>
      <c r="C218" s="157">
        <v>1</v>
      </c>
      <c r="D218" s="157">
        <v>0</v>
      </c>
      <c r="E218" s="157">
        <v>0</v>
      </c>
      <c r="F218" s="157">
        <v>0</v>
      </c>
      <c r="G218" s="157">
        <v>0</v>
      </c>
      <c r="H218" s="157">
        <v>0</v>
      </c>
      <c r="I218" s="157">
        <v>1</v>
      </c>
      <c r="J218" s="157">
        <v>0</v>
      </c>
      <c r="K218" s="194">
        <f t="shared" si="12"/>
        <v>5</v>
      </c>
      <c r="P218" s="64"/>
      <c r="Q218" s="64"/>
      <c r="R218" s="64"/>
    </row>
    <row r="219" spans="1:18" x14ac:dyDescent="0.25">
      <c r="A219" s="121" t="s">
        <v>48</v>
      </c>
      <c r="B219" s="157">
        <v>2</v>
      </c>
      <c r="C219" s="157">
        <v>0</v>
      </c>
      <c r="D219" s="157">
        <v>0</v>
      </c>
      <c r="E219" s="157">
        <v>1</v>
      </c>
      <c r="F219" s="157">
        <v>0</v>
      </c>
      <c r="G219" s="157">
        <v>1</v>
      </c>
      <c r="H219" s="157">
        <v>0</v>
      </c>
      <c r="I219" s="157">
        <v>0</v>
      </c>
      <c r="J219" s="157">
        <v>0</v>
      </c>
      <c r="K219" s="194">
        <f t="shared" si="12"/>
        <v>4</v>
      </c>
      <c r="P219" s="64"/>
      <c r="Q219" s="64"/>
      <c r="R219" s="64"/>
    </row>
    <row r="220" spans="1:18" x14ac:dyDescent="0.25">
      <c r="A220" s="121" t="s">
        <v>49</v>
      </c>
      <c r="B220" s="157">
        <v>2</v>
      </c>
      <c r="C220" s="157">
        <v>0</v>
      </c>
      <c r="D220" s="157">
        <v>1</v>
      </c>
      <c r="E220" s="157">
        <v>1</v>
      </c>
      <c r="F220" s="157">
        <v>0</v>
      </c>
      <c r="G220" s="157">
        <v>1</v>
      </c>
      <c r="H220" s="157">
        <v>0</v>
      </c>
      <c r="I220" s="157">
        <v>0</v>
      </c>
      <c r="J220" s="157">
        <v>0</v>
      </c>
      <c r="K220" s="194">
        <f t="shared" si="12"/>
        <v>5</v>
      </c>
      <c r="P220" s="64"/>
      <c r="Q220" s="64"/>
      <c r="R220" s="64"/>
    </row>
    <row r="221" spans="1:18" x14ac:dyDescent="0.25">
      <c r="A221" s="121" t="s">
        <v>50</v>
      </c>
      <c r="B221" s="157">
        <v>1</v>
      </c>
      <c r="C221" s="157">
        <v>0</v>
      </c>
      <c r="D221" s="157">
        <v>0</v>
      </c>
      <c r="E221" s="157">
        <v>1</v>
      </c>
      <c r="F221" s="157">
        <v>0</v>
      </c>
      <c r="G221" s="157">
        <v>1</v>
      </c>
      <c r="H221" s="157">
        <v>0</v>
      </c>
      <c r="I221" s="157">
        <v>0</v>
      </c>
      <c r="J221" s="157">
        <v>0</v>
      </c>
      <c r="K221" s="194">
        <f t="shared" si="12"/>
        <v>3</v>
      </c>
      <c r="P221" s="64"/>
      <c r="Q221" s="64"/>
      <c r="R221" s="64"/>
    </row>
    <row r="222" spans="1:18" x14ac:dyDescent="0.25">
      <c r="A222" s="121" t="s">
        <v>51</v>
      </c>
      <c r="B222" s="169">
        <v>0</v>
      </c>
      <c r="C222" s="169">
        <v>0</v>
      </c>
      <c r="D222" s="169">
        <v>0</v>
      </c>
      <c r="E222" s="169">
        <v>0</v>
      </c>
      <c r="F222" s="157">
        <v>0</v>
      </c>
      <c r="G222" s="157">
        <v>0</v>
      </c>
      <c r="H222" s="157">
        <v>0</v>
      </c>
      <c r="I222" s="157">
        <v>0</v>
      </c>
      <c r="J222" s="157">
        <v>0</v>
      </c>
      <c r="K222" s="194">
        <f t="shared" si="12"/>
        <v>0</v>
      </c>
      <c r="P222" s="64"/>
      <c r="Q222" s="64"/>
      <c r="R222" s="64"/>
    </row>
    <row r="223" spans="1:18" x14ac:dyDescent="0.25">
      <c r="A223" s="121" t="s">
        <v>52</v>
      </c>
      <c r="B223" s="169">
        <v>0</v>
      </c>
      <c r="C223" s="169">
        <v>0</v>
      </c>
      <c r="D223" s="169">
        <v>0</v>
      </c>
      <c r="E223" s="169">
        <v>0</v>
      </c>
      <c r="F223" s="169">
        <v>0</v>
      </c>
      <c r="G223" s="169">
        <v>0</v>
      </c>
      <c r="H223" s="169">
        <v>0</v>
      </c>
      <c r="I223" s="169">
        <v>0</v>
      </c>
      <c r="J223" s="169">
        <v>0</v>
      </c>
      <c r="K223" s="194">
        <f t="shared" si="12"/>
        <v>0</v>
      </c>
      <c r="P223" s="64"/>
      <c r="Q223" s="64"/>
      <c r="R223" s="64"/>
    </row>
    <row r="224" spans="1:18" x14ac:dyDescent="0.25">
      <c r="A224" s="119" t="s">
        <v>11</v>
      </c>
      <c r="B224" s="120">
        <f>SUM(B203:B223)</f>
        <v>211</v>
      </c>
      <c r="C224" s="120">
        <f t="shared" ref="C224:J224" si="13">SUM(C203:C223)</f>
        <v>27</v>
      </c>
      <c r="D224" s="120">
        <f t="shared" si="13"/>
        <v>2</v>
      </c>
      <c r="E224" s="120">
        <f t="shared" si="13"/>
        <v>9</v>
      </c>
      <c r="F224" s="120">
        <f t="shared" si="13"/>
        <v>1</v>
      </c>
      <c r="G224" s="120">
        <f t="shared" si="13"/>
        <v>7</v>
      </c>
      <c r="H224" s="120">
        <f t="shared" si="13"/>
        <v>1</v>
      </c>
      <c r="I224" s="120">
        <f t="shared" si="13"/>
        <v>7</v>
      </c>
      <c r="J224" s="120">
        <f t="shared" si="13"/>
        <v>1</v>
      </c>
      <c r="K224" s="120">
        <f>SUM(K203:K223)</f>
        <v>266</v>
      </c>
      <c r="L224" s="228"/>
      <c r="P224" s="64"/>
      <c r="Q224" s="64"/>
      <c r="R224" s="64"/>
    </row>
    <row r="226" spans="1:18" x14ac:dyDescent="0.25">
      <c r="A226" s="172" t="s">
        <v>336</v>
      </c>
      <c r="B226" s="93"/>
      <c r="C226" s="93"/>
      <c r="D226" s="93"/>
      <c r="E226" s="93"/>
      <c r="F226" s="69"/>
      <c r="G226" s="69"/>
      <c r="H226" s="69"/>
      <c r="I226" s="69"/>
      <c r="J226" s="69"/>
      <c r="K226" s="69"/>
    </row>
    <row r="227" spans="1:18" x14ac:dyDescent="0.25">
      <c r="A227" s="214"/>
      <c r="B227" s="69"/>
      <c r="C227" s="69"/>
      <c r="D227" s="69"/>
      <c r="E227" s="69"/>
      <c r="F227" s="69"/>
      <c r="G227" s="69"/>
      <c r="H227" s="69"/>
      <c r="I227" s="69"/>
      <c r="J227" s="69"/>
      <c r="K227" s="69"/>
    </row>
    <row r="228" spans="1:18" x14ac:dyDescent="0.25">
      <c r="A228" s="42" t="s">
        <v>53</v>
      </c>
      <c r="B228" s="178" t="s">
        <v>81</v>
      </c>
      <c r="C228" s="178" t="s">
        <v>82</v>
      </c>
      <c r="D228" s="178" t="s">
        <v>85</v>
      </c>
      <c r="E228" s="178" t="s">
        <v>87</v>
      </c>
      <c r="F228" s="178" t="s">
        <v>313</v>
      </c>
      <c r="G228" s="179" t="s">
        <v>71</v>
      </c>
      <c r="H228" s="179" t="s">
        <v>11</v>
      </c>
      <c r="M228" s="64"/>
      <c r="N228" s="64"/>
      <c r="O228" s="64"/>
      <c r="P228" s="64"/>
      <c r="Q228" s="64"/>
      <c r="R228" s="64"/>
    </row>
    <row r="229" spans="1:18" x14ac:dyDescent="0.25">
      <c r="A229" s="116" t="s">
        <v>3</v>
      </c>
      <c r="B229" s="157">
        <v>3</v>
      </c>
      <c r="C229" s="157">
        <v>0</v>
      </c>
      <c r="D229" s="157">
        <v>0</v>
      </c>
      <c r="E229" s="157">
        <v>0</v>
      </c>
      <c r="F229" s="157">
        <v>0</v>
      </c>
      <c r="G229" s="157">
        <v>0</v>
      </c>
      <c r="H229" s="118">
        <f>SUM(B229:G229)</f>
        <v>3</v>
      </c>
      <c r="M229" s="64"/>
      <c r="N229" s="64"/>
      <c r="O229" s="64"/>
      <c r="P229" s="64"/>
      <c r="Q229" s="64"/>
      <c r="R229" s="64"/>
    </row>
    <row r="230" spans="1:18" x14ac:dyDescent="0.25">
      <c r="A230" s="116" t="s">
        <v>64</v>
      </c>
      <c r="B230" s="157">
        <v>2</v>
      </c>
      <c r="C230" s="157">
        <v>0</v>
      </c>
      <c r="D230" s="157">
        <v>0</v>
      </c>
      <c r="E230" s="157">
        <v>0</v>
      </c>
      <c r="F230" s="157">
        <v>0</v>
      </c>
      <c r="G230" s="157">
        <v>0</v>
      </c>
      <c r="H230" s="118">
        <f t="shared" ref="H230:H249" si="14">SUM(B230:G230)</f>
        <v>2</v>
      </c>
      <c r="M230" s="64"/>
      <c r="N230" s="64"/>
      <c r="O230" s="64"/>
      <c r="P230" s="64"/>
      <c r="Q230" s="64"/>
      <c r="R230" s="64"/>
    </row>
    <row r="231" spans="1:18" x14ac:dyDescent="0.25">
      <c r="A231" s="116" t="s">
        <v>65</v>
      </c>
      <c r="B231" s="157">
        <v>2</v>
      </c>
      <c r="C231" s="157">
        <v>0</v>
      </c>
      <c r="D231" s="157">
        <v>0</v>
      </c>
      <c r="E231" s="157">
        <v>0</v>
      </c>
      <c r="F231" s="157">
        <v>0</v>
      </c>
      <c r="G231" s="157">
        <v>0</v>
      </c>
      <c r="H231" s="118">
        <f t="shared" si="14"/>
        <v>2</v>
      </c>
      <c r="M231" s="64"/>
      <c r="N231" s="64"/>
      <c r="O231" s="64"/>
      <c r="P231" s="64"/>
      <c r="Q231" s="64"/>
      <c r="R231" s="64"/>
    </row>
    <row r="232" spans="1:18" x14ac:dyDescent="0.25">
      <c r="A232" s="116" t="s">
        <v>35</v>
      </c>
      <c r="B232" s="157">
        <v>3</v>
      </c>
      <c r="C232" s="157">
        <v>0</v>
      </c>
      <c r="D232" s="157">
        <v>0</v>
      </c>
      <c r="E232" s="157">
        <v>0</v>
      </c>
      <c r="F232" s="157">
        <v>0</v>
      </c>
      <c r="G232" s="157">
        <v>0</v>
      </c>
      <c r="H232" s="118">
        <f t="shared" si="14"/>
        <v>3</v>
      </c>
      <c r="M232" s="64"/>
      <c r="N232" s="64"/>
      <c r="O232" s="64"/>
      <c r="P232" s="64"/>
      <c r="Q232" s="64"/>
      <c r="R232" s="64"/>
    </row>
    <row r="233" spans="1:18" x14ac:dyDescent="0.25">
      <c r="A233" s="116" t="s">
        <v>36</v>
      </c>
      <c r="B233" s="157">
        <v>1</v>
      </c>
      <c r="C233" s="157">
        <v>0</v>
      </c>
      <c r="D233" s="157">
        <v>0</v>
      </c>
      <c r="E233" s="157">
        <v>0</v>
      </c>
      <c r="F233" s="157">
        <v>0</v>
      </c>
      <c r="G233" s="157">
        <v>0</v>
      </c>
      <c r="H233" s="118">
        <f t="shared" si="14"/>
        <v>1</v>
      </c>
      <c r="M233" s="64"/>
      <c r="N233" s="64"/>
      <c r="O233" s="64"/>
      <c r="P233" s="64"/>
      <c r="Q233" s="64"/>
      <c r="R233" s="64"/>
    </row>
    <row r="234" spans="1:18" x14ac:dyDescent="0.25">
      <c r="A234" s="116" t="s">
        <v>37</v>
      </c>
      <c r="B234" s="157">
        <v>3</v>
      </c>
      <c r="C234" s="157">
        <v>0</v>
      </c>
      <c r="D234" s="157">
        <v>0</v>
      </c>
      <c r="E234" s="157">
        <v>0</v>
      </c>
      <c r="F234" s="157">
        <v>1</v>
      </c>
      <c r="G234" s="157">
        <v>0</v>
      </c>
      <c r="H234" s="118">
        <f t="shared" si="14"/>
        <v>4</v>
      </c>
      <c r="M234" s="64"/>
      <c r="N234" s="64"/>
      <c r="O234" s="64"/>
      <c r="P234" s="64"/>
      <c r="Q234" s="64"/>
      <c r="R234" s="64"/>
    </row>
    <row r="235" spans="1:18" x14ac:dyDescent="0.25">
      <c r="A235" s="116" t="s">
        <v>38</v>
      </c>
      <c r="B235" s="157">
        <v>2</v>
      </c>
      <c r="C235" s="157">
        <v>0</v>
      </c>
      <c r="D235" s="157">
        <v>0</v>
      </c>
      <c r="E235" s="157">
        <v>0</v>
      </c>
      <c r="F235" s="157">
        <v>0</v>
      </c>
      <c r="G235" s="169">
        <v>0</v>
      </c>
      <c r="H235" s="118">
        <f t="shared" si="14"/>
        <v>2</v>
      </c>
      <c r="M235" s="64"/>
      <c r="N235" s="64"/>
      <c r="O235" s="64"/>
      <c r="P235" s="64"/>
      <c r="Q235" s="64"/>
      <c r="R235" s="64"/>
    </row>
    <row r="236" spans="1:18" x14ac:dyDescent="0.25">
      <c r="A236" s="116" t="s">
        <v>39</v>
      </c>
      <c r="B236" s="157">
        <v>3</v>
      </c>
      <c r="C236" s="157">
        <v>0</v>
      </c>
      <c r="D236" s="157">
        <v>0</v>
      </c>
      <c r="E236" s="157">
        <v>0</v>
      </c>
      <c r="F236" s="157">
        <v>1</v>
      </c>
      <c r="G236" s="157">
        <v>0</v>
      </c>
      <c r="H236" s="118">
        <f t="shared" si="14"/>
        <v>4</v>
      </c>
      <c r="M236" s="64"/>
      <c r="N236" s="64"/>
      <c r="O236" s="64"/>
      <c r="P236" s="64"/>
      <c r="Q236" s="64"/>
      <c r="R236" s="64"/>
    </row>
    <row r="237" spans="1:18" x14ac:dyDescent="0.25">
      <c r="A237" s="116" t="s">
        <v>40</v>
      </c>
      <c r="B237" s="157">
        <v>0</v>
      </c>
      <c r="C237" s="157">
        <v>2</v>
      </c>
      <c r="D237" s="157">
        <v>0</v>
      </c>
      <c r="E237" s="157">
        <v>0</v>
      </c>
      <c r="F237" s="157">
        <v>0</v>
      </c>
      <c r="G237" s="157">
        <v>0</v>
      </c>
      <c r="H237" s="118">
        <f t="shared" si="14"/>
        <v>2</v>
      </c>
      <c r="M237" s="64"/>
      <c r="N237" s="64"/>
      <c r="O237" s="64"/>
      <c r="P237" s="64"/>
      <c r="Q237" s="64"/>
      <c r="R237" s="64"/>
    </row>
    <row r="238" spans="1:18" x14ac:dyDescent="0.25">
      <c r="A238" s="116" t="s">
        <v>41</v>
      </c>
      <c r="B238" s="157">
        <v>0</v>
      </c>
      <c r="C238" s="157">
        <v>3</v>
      </c>
      <c r="D238" s="157">
        <v>0</v>
      </c>
      <c r="E238" s="157">
        <v>0</v>
      </c>
      <c r="F238" s="157">
        <v>0</v>
      </c>
      <c r="G238" s="157">
        <v>0</v>
      </c>
      <c r="H238" s="118">
        <f t="shared" si="14"/>
        <v>3</v>
      </c>
      <c r="M238" s="64"/>
      <c r="N238" s="64"/>
      <c r="O238" s="64"/>
      <c r="P238" s="64"/>
      <c r="Q238" s="64"/>
      <c r="R238" s="64"/>
    </row>
    <row r="239" spans="1:18" x14ac:dyDescent="0.25">
      <c r="A239" s="116" t="s">
        <v>42</v>
      </c>
      <c r="B239" s="157">
        <v>2</v>
      </c>
      <c r="C239" s="157">
        <v>0</v>
      </c>
      <c r="D239" s="157">
        <v>0</v>
      </c>
      <c r="E239" s="157">
        <v>1</v>
      </c>
      <c r="F239" s="157">
        <v>0</v>
      </c>
      <c r="G239" s="157">
        <v>0</v>
      </c>
      <c r="H239" s="118">
        <f t="shared" si="14"/>
        <v>3</v>
      </c>
      <c r="M239" s="64"/>
      <c r="N239" s="64"/>
      <c r="O239" s="64"/>
      <c r="P239" s="64"/>
      <c r="Q239" s="64"/>
      <c r="R239" s="64"/>
    </row>
    <row r="240" spans="1:18" x14ac:dyDescent="0.25">
      <c r="A240" s="116" t="s">
        <v>43</v>
      </c>
      <c r="B240" s="157">
        <v>1</v>
      </c>
      <c r="C240" s="157">
        <v>0</v>
      </c>
      <c r="D240" s="157">
        <v>0</v>
      </c>
      <c r="E240" s="157">
        <v>0</v>
      </c>
      <c r="F240" s="157">
        <v>0</v>
      </c>
      <c r="G240" s="157">
        <v>0</v>
      </c>
      <c r="H240" s="118">
        <f t="shared" si="14"/>
        <v>1</v>
      </c>
      <c r="M240" s="64"/>
      <c r="N240" s="64"/>
      <c r="O240" s="64"/>
      <c r="P240" s="64"/>
      <c r="Q240" s="64"/>
      <c r="R240" s="64"/>
    </row>
    <row r="241" spans="1:18" x14ac:dyDescent="0.25">
      <c r="A241" s="116" t="s">
        <v>44</v>
      </c>
      <c r="B241" s="157">
        <v>3</v>
      </c>
      <c r="C241" s="157">
        <v>1</v>
      </c>
      <c r="D241" s="157">
        <v>0</v>
      </c>
      <c r="E241" s="157">
        <v>0</v>
      </c>
      <c r="F241" s="157">
        <v>0</v>
      </c>
      <c r="G241" s="157">
        <v>0</v>
      </c>
      <c r="H241" s="118">
        <f t="shared" si="14"/>
        <v>4</v>
      </c>
      <c r="M241" s="64"/>
      <c r="N241" s="64"/>
      <c r="O241" s="64"/>
      <c r="P241" s="64"/>
      <c r="Q241" s="64"/>
      <c r="R241" s="64"/>
    </row>
    <row r="242" spans="1:18" x14ac:dyDescent="0.25">
      <c r="A242" s="116" t="s">
        <v>45</v>
      </c>
      <c r="B242" s="157">
        <v>2</v>
      </c>
      <c r="C242" s="157">
        <v>0</v>
      </c>
      <c r="D242" s="157">
        <v>0</v>
      </c>
      <c r="E242" s="157">
        <v>0</v>
      </c>
      <c r="F242" s="157">
        <v>0</v>
      </c>
      <c r="G242" s="157">
        <v>0</v>
      </c>
      <c r="H242" s="118">
        <f t="shared" si="14"/>
        <v>2</v>
      </c>
      <c r="M242" s="64"/>
      <c r="N242" s="64"/>
      <c r="O242" s="64"/>
      <c r="P242" s="64"/>
      <c r="Q242" s="64"/>
      <c r="R242" s="64"/>
    </row>
    <row r="243" spans="1:18" x14ac:dyDescent="0.25">
      <c r="A243" s="116" t="s">
        <v>46</v>
      </c>
      <c r="B243" s="157">
        <v>0</v>
      </c>
      <c r="C243" s="157">
        <v>0</v>
      </c>
      <c r="D243" s="157">
        <v>1</v>
      </c>
      <c r="E243" s="157">
        <v>0</v>
      </c>
      <c r="F243" s="157">
        <v>0</v>
      </c>
      <c r="G243" s="157">
        <v>0</v>
      </c>
      <c r="H243" s="118">
        <f t="shared" si="14"/>
        <v>1</v>
      </c>
      <c r="M243" s="64"/>
      <c r="N243" s="64"/>
      <c r="O243" s="64"/>
      <c r="P243" s="64"/>
      <c r="Q243" s="64"/>
      <c r="R243" s="64"/>
    </row>
    <row r="244" spans="1:18" x14ac:dyDescent="0.25">
      <c r="A244" s="121" t="s">
        <v>47</v>
      </c>
      <c r="B244" s="157">
        <v>1</v>
      </c>
      <c r="C244" s="157">
        <v>0</v>
      </c>
      <c r="D244" s="157">
        <v>0</v>
      </c>
      <c r="E244" s="157">
        <v>0</v>
      </c>
      <c r="F244" s="157">
        <v>0</v>
      </c>
      <c r="G244" s="157">
        <v>0</v>
      </c>
      <c r="H244" s="118">
        <f t="shared" si="14"/>
        <v>1</v>
      </c>
      <c r="M244" s="64"/>
      <c r="N244" s="64"/>
      <c r="O244" s="64"/>
      <c r="P244" s="64"/>
      <c r="Q244" s="64"/>
      <c r="R244" s="64"/>
    </row>
    <row r="245" spans="1:18" x14ac:dyDescent="0.25">
      <c r="A245" s="121" t="s">
        <v>48</v>
      </c>
      <c r="B245" s="157">
        <v>0</v>
      </c>
      <c r="C245" s="157">
        <v>0</v>
      </c>
      <c r="D245" s="157">
        <v>1</v>
      </c>
      <c r="E245" s="157">
        <v>0</v>
      </c>
      <c r="F245" s="157">
        <v>0</v>
      </c>
      <c r="G245" s="169">
        <v>0</v>
      </c>
      <c r="H245" s="118">
        <f t="shared" si="14"/>
        <v>1</v>
      </c>
      <c r="M245" s="64"/>
      <c r="N245" s="64"/>
      <c r="O245" s="64"/>
      <c r="P245" s="64"/>
      <c r="Q245" s="64"/>
      <c r="R245" s="64"/>
    </row>
    <row r="246" spans="1:18" x14ac:dyDescent="0.25">
      <c r="A246" s="121" t="s">
        <v>49</v>
      </c>
      <c r="B246" s="157">
        <v>1</v>
      </c>
      <c r="C246" s="157">
        <v>0</v>
      </c>
      <c r="D246" s="157">
        <v>0</v>
      </c>
      <c r="E246" s="157">
        <v>0</v>
      </c>
      <c r="F246" s="157">
        <v>0</v>
      </c>
      <c r="G246" s="157">
        <v>0</v>
      </c>
      <c r="H246" s="118">
        <f t="shared" si="14"/>
        <v>1</v>
      </c>
      <c r="M246" s="64"/>
      <c r="N246" s="64"/>
      <c r="O246" s="64"/>
      <c r="P246" s="64"/>
      <c r="Q246" s="64"/>
      <c r="R246" s="64"/>
    </row>
    <row r="247" spans="1:18" x14ac:dyDescent="0.25">
      <c r="A247" s="121" t="s">
        <v>50</v>
      </c>
      <c r="B247" s="169">
        <v>0</v>
      </c>
      <c r="C247" s="169">
        <v>0</v>
      </c>
      <c r="D247" s="169">
        <v>0</v>
      </c>
      <c r="E247" s="169">
        <v>0</v>
      </c>
      <c r="F247" s="169">
        <v>0</v>
      </c>
      <c r="G247" s="169">
        <v>0</v>
      </c>
      <c r="H247" s="118">
        <f t="shared" si="14"/>
        <v>0</v>
      </c>
      <c r="M247" s="64"/>
      <c r="N247" s="64"/>
      <c r="O247" s="64"/>
      <c r="P247" s="64"/>
      <c r="Q247" s="64"/>
      <c r="R247" s="64"/>
    </row>
    <row r="248" spans="1:18" x14ac:dyDescent="0.25">
      <c r="A248" s="121" t="s">
        <v>51</v>
      </c>
      <c r="B248" s="169">
        <v>0</v>
      </c>
      <c r="C248" s="169">
        <v>0</v>
      </c>
      <c r="D248" s="169">
        <v>0</v>
      </c>
      <c r="E248" s="169">
        <v>0</v>
      </c>
      <c r="F248" s="169">
        <v>0</v>
      </c>
      <c r="G248" s="169">
        <v>0</v>
      </c>
      <c r="H248" s="118">
        <f t="shared" si="14"/>
        <v>0</v>
      </c>
      <c r="M248" s="64"/>
      <c r="N248" s="64"/>
      <c r="O248" s="64"/>
      <c r="P248" s="64"/>
      <c r="Q248" s="64"/>
      <c r="R248" s="64"/>
    </row>
    <row r="249" spans="1:18" x14ac:dyDescent="0.25">
      <c r="A249" s="121" t="s">
        <v>52</v>
      </c>
      <c r="B249" s="190">
        <v>0</v>
      </c>
      <c r="C249" s="190">
        <v>0</v>
      </c>
      <c r="D249" s="190">
        <v>0</v>
      </c>
      <c r="E249" s="190">
        <v>0</v>
      </c>
      <c r="F249" s="190">
        <v>0</v>
      </c>
      <c r="G249" s="190">
        <v>0</v>
      </c>
      <c r="H249" s="118">
        <f t="shared" si="14"/>
        <v>0</v>
      </c>
      <c r="I249" s="219"/>
      <c r="J249" s="236"/>
      <c r="M249" s="64"/>
      <c r="N249" s="64"/>
      <c r="O249" s="64"/>
      <c r="P249" s="64"/>
      <c r="Q249" s="64"/>
      <c r="R249" s="64"/>
    </row>
    <row r="250" spans="1:18" x14ac:dyDescent="0.25">
      <c r="A250" s="119" t="s">
        <v>11</v>
      </c>
      <c r="B250" s="118">
        <f>SUM(B229:B249)</f>
        <v>29</v>
      </c>
      <c r="C250" s="118">
        <f t="shared" ref="C250:G250" si="15">SUM(C229:C249)</f>
        <v>6</v>
      </c>
      <c r="D250" s="118">
        <f t="shared" si="15"/>
        <v>2</v>
      </c>
      <c r="E250" s="118">
        <f t="shared" si="15"/>
        <v>1</v>
      </c>
      <c r="F250" s="118">
        <f t="shared" si="15"/>
        <v>2</v>
      </c>
      <c r="G250" s="118">
        <f t="shared" si="15"/>
        <v>0</v>
      </c>
      <c r="H250" s="118">
        <f>SUM(H229:H249)</f>
        <v>40</v>
      </c>
      <c r="I250" s="219"/>
      <c r="J250" s="219"/>
      <c r="M250" s="64"/>
      <c r="N250" s="64"/>
      <c r="O250" s="64"/>
      <c r="P250" s="64"/>
      <c r="Q250" s="64"/>
      <c r="R250" s="64"/>
    </row>
    <row r="251" spans="1:18" x14ac:dyDescent="0.25">
      <c r="A251" s="44"/>
      <c r="B251" s="44"/>
      <c r="C251" s="44"/>
      <c r="D251" s="44"/>
      <c r="E251" s="44"/>
      <c r="F251" s="44"/>
      <c r="G251" s="44"/>
      <c r="H251" s="44"/>
      <c r="I251" s="239"/>
      <c r="J251" s="239"/>
      <c r="K251" s="44"/>
    </row>
    <row r="252" spans="1:18" x14ac:dyDescent="0.25">
      <c r="A252" s="93" t="s">
        <v>337</v>
      </c>
      <c r="B252" s="93"/>
      <c r="C252" s="93"/>
      <c r="D252" s="93"/>
      <c r="E252" s="93"/>
      <c r="F252" s="93"/>
      <c r="G252" s="93"/>
      <c r="H252" s="69"/>
      <c r="I252" s="69"/>
      <c r="J252" s="69"/>
      <c r="K252" s="69"/>
      <c r="L252" s="69"/>
      <c r="M252" s="69"/>
      <c r="N252" s="69"/>
    </row>
    <row r="253" spans="1:18" x14ac:dyDescent="0.25">
      <c r="A253" s="31" t="s">
        <v>66</v>
      </c>
      <c r="B253" s="206" t="s">
        <v>89</v>
      </c>
      <c r="C253" s="206" t="s">
        <v>90</v>
      </c>
      <c r="D253" s="206" t="s">
        <v>91</v>
      </c>
      <c r="E253" s="206" t="s">
        <v>92</v>
      </c>
      <c r="F253" s="206" t="s">
        <v>93</v>
      </c>
      <c r="G253" s="206" t="s">
        <v>94</v>
      </c>
      <c r="H253" s="206" t="s">
        <v>95</v>
      </c>
      <c r="I253" s="206" t="s">
        <v>96</v>
      </c>
      <c r="J253" s="206" t="s">
        <v>25</v>
      </c>
      <c r="K253" s="206" t="s">
        <v>87</v>
      </c>
      <c r="L253" s="206" t="s">
        <v>98</v>
      </c>
      <c r="M253" s="206" t="s">
        <v>71</v>
      </c>
      <c r="N253" s="174" t="s">
        <v>11</v>
      </c>
      <c r="O253" s="64"/>
      <c r="P253" s="64"/>
      <c r="Q253" s="64"/>
      <c r="R253" s="64"/>
    </row>
    <row r="254" spans="1:18" x14ac:dyDescent="0.25">
      <c r="A254" s="116" t="s">
        <v>3</v>
      </c>
      <c r="B254" s="157">
        <v>1</v>
      </c>
      <c r="C254" s="157">
        <v>1</v>
      </c>
      <c r="D254" s="157">
        <v>0</v>
      </c>
      <c r="E254" s="157">
        <v>1</v>
      </c>
      <c r="F254" s="157">
        <v>0</v>
      </c>
      <c r="G254" s="157">
        <v>1</v>
      </c>
      <c r="H254" s="157">
        <v>0</v>
      </c>
      <c r="I254" s="157">
        <v>0</v>
      </c>
      <c r="J254" s="157">
        <v>0</v>
      </c>
      <c r="K254" s="157">
        <v>0</v>
      </c>
      <c r="L254" s="157">
        <v>0</v>
      </c>
      <c r="M254" s="157">
        <v>0</v>
      </c>
      <c r="N254" s="194">
        <f t="shared" ref="N254:N275" si="16">SUM(B254:M254)</f>
        <v>4</v>
      </c>
      <c r="O254" s="64"/>
      <c r="P254" s="64"/>
      <c r="Q254" s="64"/>
      <c r="R254" s="64"/>
    </row>
    <row r="255" spans="1:18" x14ac:dyDescent="0.25">
      <c r="A255" s="116" t="s">
        <v>64</v>
      </c>
      <c r="B255" s="157">
        <v>1</v>
      </c>
      <c r="C255" s="157">
        <v>1</v>
      </c>
      <c r="D255" s="157">
        <v>1</v>
      </c>
      <c r="E255" s="157">
        <v>0</v>
      </c>
      <c r="F255" s="157">
        <v>0</v>
      </c>
      <c r="G255" s="157">
        <v>0</v>
      </c>
      <c r="H255" s="157">
        <v>0</v>
      </c>
      <c r="I255" s="157">
        <v>0</v>
      </c>
      <c r="J255" s="157">
        <v>0</v>
      </c>
      <c r="K255" s="157">
        <v>0</v>
      </c>
      <c r="L255" s="157">
        <v>0</v>
      </c>
      <c r="M255" s="157">
        <v>0</v>
      </c>
      <c r="N255" s="194">
        <f t="shared" si="16"/>
        <v>3</v>
      </c>
      <c r="O255" s="64"/>
      <c r="P255" s="64"/>
      <c r="Q255" s="64"/>
      <c r="R255" s="64"/>
    </row>
    <row r="256" spans="1:18" x14ac:dyDescent="0.25">
      <c r="A256" s="116" t="s">
        <v>65</v>
      </c>
      <c r="B256" s="157">
        <v>11</v>
      </c>
      <c r="C256" s="157">
        <v>3</v>
      </c>
      <c r="D256" s="157">
        <v>3</v>
      </c>
      <c r="E256" s="157">
        <v>0</v>
      </c>
      <c r="F256" s="157">
        <v>0</v>
      </c>
      <c r="G256" s="157">
        <v>1</v>
      </c>
      <c r="H256" s="157">
        <v>1</v>
      </c>
      <c r="I256" s="157">
        <v>0</v>
      </c>
      <c r="J256" s="157">
        <v>0</v>
      </c>
      <c r="K256" s="157">
        <v>0</v>
      </c>
      <c r="L256" s="157">
        <v>1</v>
      </c>
      <c r="M256" s="157">
        <v>0</v>
      </c>
      <c r="N256" s="194">
        <f t="shared" si="16"/>
        <v>20</v>
      </c>
      <c r="O256" s="64"/>
      <c r="P256" s="64"/>
      <c r="Q256" s="64"/>
      <c r="R256" s="64"/>
    </row>
    <row r="257" spans="1:18" x14ac:dyDescent="0.25">
      <c r="A257" s="116" t="s">
        <v>35</v>
      </c>
      <c r="B257" s="157">
        <v>19</v>
      </c>
      <c r="C257" s="157">
        <v>3</v>
      </c>
      <c r="D257" s="157">
        <v>0</v>
      </c>
      <c r="E257" s="157">
        <v>1</v>
      </c>
      <c r="F257" s="157">
        <v>0</v>
      </c>
      <c r="G257" s="157">
        <v>1</v>
      </c>
      <c r="H257" s="157">
        <v>0</v>
      </c>
      <c r="I257" s="157">
        <v>0</v>
      </c>
      <c r="J257" s="157">
        <v>0</v>
      </c>
      <c r="K257" s="157">
        <v>0</v>
      </c>
      <c r="L257" s="157">
        <v>0</v>
      </c>
      <c r="M257" s="157">
        <v>0</v>
      </c>
      <c r="N257" s="194">
        <f t="shared" si="16"/>
        <v>24</v>
      </c>
      <c r="O257" s="64"/>
      <c r="P257" s="64"/>
      <c r="Q257" s="64"/>
      <c r="R257" s="64"/>
    </row>
    <row r="258" spans="1:18" x14ac:dyDescent="0.25">
      <c r="A258" s="116" t="s">
        <v>36</v>
      </c>
      <c r="B258" s="157">
        <v>16</v>
      </c>
      <c r="C258" s="157">
        <v>4</v>
      </c>
      <c r="D258" s="157">
        <v>0</v>
      </c>
      <c r="E258" s="157">
        <v>0</v>
      </c>
      <c r="F258" s="157">
        <v>1</v>
      </c>
      <c r="G258" s="157">
        <v>0</v>
      </c>
      <c r="H258" s="157">
        <v>0</v>
      </c>
      <c r="I258" s="157">
        <v>0</v>
      </c>
      <c r="J258" s="157">
        <v>1</v>
      </c>
      <c r="K258" s="157">
        <v>0</v>
      </c>
      <c r="L258" s="157">
        <v>0</v>
      </c>
      <c r="M258" s="157">
        <v>0</v>
      </c>
      <c r="N258" s="194">
        <f t="shared" si="16"/>
        <v>22</v>
      </c>
      <c r="O258" s="64"/>
      <c r="P258" s="64"/>
      <c r="Q258" s="64"/>
      <c r="R258" s="64"/>
    </row>
    <row r="259" spans="1:18" x14ac:dyDescent="0.25">
      <c r="A259" s="116" t="s">
        <v>37</v>
      </c>
      <c r="B259" s="157">
        <v>9</v>
      </c>
      <c r="C259" s="157">
        <v>4</v>
      </c>
      <c r="D259" s="157">
        <v>2</v>
      </c>
      <c r="E259" s="157">
        <v>1</v>
      </c>
      <c r="F259" s="157">
        <v>0</v>
      </c>
      <c r="G259" s="157">
        <v>0</v>
      </c>
      <c r="H259" s="157">
        <v>0</v>
      </c>
      <c r="I259" s="157">
        <v>0</v>
      </c>
      <c r="J259" s="157">
        <v>0</v>
      </c>
      <c r="K259" s="157">
        <v>0</v>
      </c>
      <c r="L259" s="157">
        <v>0</v>
      </c>
      <c r="M259" s="157">
        <v>0</v>
      </c>
      <c r="N259" s="194">
        <f t="shared" si="16"/>
        <v>16</v>
      </c>
      <c r="O259" s="64"/>
      <c r="P259" s="64"/>
      <c r="Q259" s="64"/>
      <c r="R259" s="64"/>
    </row>
    <row r="260" spans="1:18" x14ac:dyDescent="0.25">
      <c r="A260" s="116" t="s">
        <v>38</v>
      </c>
      <c r="B260" s="157">
        <v>8</v>
      </c>
      <c r="C260" s="157">
        <v>1</v>
      </c>
      <c r="D260" s="157">
        <v>1</v>
      </c>
      <c r="E260" s="157">
        <v>0</v>
      </c>
      <c r="F260" s="157">
        <v>0</v>
      </c>
      <c r="G260" s="157">
        <v>1</v>
      </c>
      <c r="H260" s="157">
        <v>0</v>
      </c>
      <c r="I260" s="157">
        <v>0</v>
      </c>
      <c r="J260" s="157">
        <v>0</v>
      </c>
      <c r="K260" s="157">
        <v>0</v>
      </c>
      <c r="L260" s="157">
        <v>0</v>
      </c>
      <c r="M260" s="157">
        <v>0</v>
      </c>
      <c r="N260" s="194">
        <f t="shared" si="16"/>
        <v>11</v>
      </c>
      <c r="O260" s="64"/>
      <c r="P260" s="64"/>
      <c r="Q260" s="64"/>
      <c r="R260" s="64"/>
    </row>
    <row r="261" spans="1:18" x14ac:dyDescent="0.25">
      <c r="A261" s="116" t="s">
        <v>39</v>
      </c>
      <c r="B261" s="157">
        <v>23</v>
      </c>
      <c r="C261" s="157">
        <v>2</v>
      </c>
      <c r="D261" s="157">
        <v>0</v>
      </c>
      <c r="E261" s="157">
        <v>2</v>
      </c>
      <c r="F261" s="157">
        <v>0</v>
      </c>
      <c r="G261" s="157">
        <v>0</v>
      </c>
      <c r="H261" s="157">
        <v>0</v>
      </c>
      <c r="I261" s="157">
        <v>0</v>
      </c>
      <c r="J261" s="157">
        <v>0</v>
      </c>
      <c r="K261" s="157">
        <v>0</v>
      </c>
      <c r="L261" s="157">
        <v>0</v>
      </c>
      <c r="M261" s="157">
        <v>0</v>
      </c>
      <c r="N261" s="194">
        <f t="shared" si="16"/>
        <v>27</v>
      </c>
      <c r="O261" s="64"/>
      <c r="P261" s="64"/>
      <c r="Q261" s="64"/>
      <c r="R261" s="64"/>
    </row>
    <row r="262" spans="1:18" x14ac:dyDescent="0.25">
      <c r="A262" s="116" t="s">
        <v>40</v>
      </c>
      <c r="B262" s="157">
        <v>18</v>
      </c>
      <c r="C262" s="157">
        <v>5</v>
      </c>
      <c r="D262" s="157">
        <v>0</v>
      </c>
      <c r="E262" s="157">
        <v>0</v>
      </c>
      <c r="F262" s="157">
        <v>0</v>
      </c>
      <c r="G262" s="157">
        <v>1</v>
      </c>
      <c r="H262" s="157">
        <v>0</v>
      </c>
      <c r="I262" s="157">
        <v>0</v>
      </c>
      <c r="J262" s="157">
        <v>2</v>
      </c>
      <c r="K262" s="157">
        <v>0</v>
      </c>
      <c r="L262" s="157">
        <v>0</v>
      </c>
      <c r="M262" s="157">
        <v>0</v>
      </c>
      <c r="N262" s="194">
        <f t="shared" si="16"/>
        <v>26</v>
      </c>
      <c r="O262" s="64"/>
      <c r="P262" s="64"/>
      <c r="Q262" s="64"/>
      <c r="R262" s="64"/>
    </row>
    <row r="263" spans="1:18" x14ac:dyDescent="0.25">
      <c r="A263" s="116" t="s">
        <v>41</v>
      </c>
      <c r="B263" s="157">
        <v>11</v>
      </c>
      <c r="C263" s="157">
        <v>3</v>
      </c>
      <c r="D263" s="157">
        <v>0</v>
      </c>
      <c r="E263" s="157">
        <v>2</v>
      </c>
      <c r="F263" s="157">
        <v>1</v>
      </c>
      <c r="G263" s="157">
        <v>0</v>
      </c>
      <c r="H263" s="157">
        <v>0</v>
      </c>
      <c r="I263" s="157">
        <v>0</v>
      </c>
      <c r="J263" s="157">
        <v>0</v>
      </c>
      <c r="K263" s="157">
        <v>0</v>
      </c>
      <c r="L263" s="157">
        <v>1</v>
      </c>
      <c r="M263" s="157">
        <v>0</v>
      </c>
      <c r="N263" s="194">
        <f t="shared" si="16"/>
        <v>18</v>
      </c>
      <c r="O263" s="64"/>
      <c r="P263" s="64"/>
      <c r="Q263" s="64"/>
      <c r="R263" s="64"/>
    </row>
    <row r="264" spans="1:18" x14ac:dyDescent="0.25">
      <c r="A264" s="116" t="s">
        <v>42</v>
      </c>
      <c r="B264" s="157">
        <v>21</v>
      </c>
      <c r="C264" s="157">
        <v>4</v>
      </c>
      <c r="D264" s="157">
        <v>0</v>
      </c>
      <c r="E264" s="157">
        <v>1</v>
      </c>
      <c r="F264" s="157">
        <v>0</v>
      </c>
      <c r="G264" s="157">
        <v>2</v>
      </c>
      <c r="H264" s="157">
        <v>0</v>
      </c>
      <c r="I264" s="157">
        <v>0</v>
      </c>
      <c r="J264" s="157">
        <v>0</v>
      </c>
      <c r="K264" s="157">
        <v>0</v>
      </c>
      <c r="L264" s="157">
        <v>1</v>
      </c>
      <c r="M264" s="157">
        <v>0</v>
      </c>
      <c r="N264" s="194">
        <f t="shared" si="16"/>
        <v>29</v>
      </c>
      <c r="O264" s="64"/>
      <c r="P264" s="64"/>
      <c r="Q264" s="64"/>
      <c r="R264" s="64"/>
    </row>
    <row r="265" spans="1:18" x14ac:dyDescent="0.25">
      <c r="A265" s="121" t="s">
        <v>43</v>
      </c>
      <c r="B265" s="157">
        <v>14</v>
      </c>
      <c r="C265" s="157">
        <v>4</v>
      </c>
      <c r="D265" s="157">
        <v>0</v>
      </c>
      <c r="E265" s="157">
        <v>0</v>
      </c>
      <c r="F265" s="157">
        <v>0</v>
      </c>
      <c r="G265" s="157">
        <v>0</v>
      </c>
      <c r="H265" s="157">
        <v>0</v>
      </c>
      <c r="I265" s="157">
        <v>0</v>
      </c>
      <c r="J265" s="157">
        <v>1</v>
      </c>
      <c r="K265" s="157">
        <v>0</v>
      </c>
      <c r="L265" s="157">
        <v>1</v>
      </c>
      <c r="M265" s="157">
        <v>0</v>
      </c>
      <c r="N265" s="194">
        <f t="shared" si="16"/>
        <v>20</v>
      </c>
      <c r="O265" s="64"/>
      <c r="P265" s="64"/>
      <c r="Q265" s="64"/>
      <c r="R265" s="64"/>
    </row>
    <row r="266" spans="1:18" x14ac:dyDescent="0.25">
      <c r="A266" s="121" t="s">
        <v>44</v>
      </c>
      <c r="B266" s="157">
        <v>12</v>
      </c>
      <c r="C266" s="157">
        <v>4</v>
      </c>
      <c r="D266" s="157">
        <v>0</v>
      </c>
      <c r="E266" s="157">
        <v>0</v>
      </c>
      <c r="F266" s="157">
        <v>0</v>
      </c>
      <c r="G266" s="157">
        <v>0</v>
      </c>
      <c r="H266" s="157">
        <v>0</v>
      </c>
      <c r="I266" s="157">
        <v>0</v>
      </c>
      <c r="J266" s="157">
        <v>0</v>
      </c>
      <c r="K266" s="157">
        <v>0</v>
      </c>
      <c r="L266" s="157">
        <v>0</v>
      </c>
      <c r="M266" s="157">
        <v>0</v>
      </c>
      <c r="N266" s="194">
        <f t="shared" si="16"/>
        <v>16</v>
      </c>
      <c r="O266" s="64"/>
      <c r="P266" s="64"/>
      <c r="Q266" s="64"/>
      <c r="R266" s="64"/>
    </row>
    <row r="267" spans="1:18" x14ac:dyDescent="0.25">
      <c r="A267" s="121" t="s">
        <v>45</v>
      </c>
      <c r="B267" s="157">
        <v>5</v>
      </c>
      <c r="C267" s="157">
        <v>3</v>
      </c>
      <c r="D267" s="157">
        <v>0</v>
      </c>
      <c r="E267" s="157">
        <v>0</v>
      </c>
      <c r="F267" s="157">
        <v>1</v>
      </c>
      <c r="G267" s="157">
        <v>0</v>
      </c>
      <c r="H267" s="157">
        <v>0</v>
      </c>
      <c r="I267" s="157">
        <v>0</v>
      </c>
      <c r="J267" s="157">
        <v>0</v>
      </c>
      <c r="K267" s="157">
        <v>0</v>
      </c>
      <c r="L267" s="157">
        <v>0</v>
      </c>
      <c r="M267" s="157">
        <v>0</v>
      </c>
      <c r="N267" s="194">
        <f t="shared" si="16"/>
        <v>9</v>
      </c>
      <c r="O267" s="64"/>
      <c r="P267" s="64"/>
      <c r="Q267" s="64"/>
      <c r="R267" s="64"/>
    </row>
    <row r="268" spans="1:18" x14ac:dyDescent="0.25">
      <c r="A268" s="121" t="s">
        <v>46</v>
      </c>
      <c r="B268" s="157">
        <v>3</v>
      </c>
      <c r="C268" s="157">
        <v>0</v>
      </c>
      <c r="D268" s="157">
        <v>0</v>
      </c>
      <c r="E268" s="157">
        <v>1</v>
      </c>
      <c r="F268" s="157">
        <v>0</v>
      </c>
      <c r="G268" s="157">
        <v>0</v>
      </c>
      <c r="H268" s="157">
        <v>0</v>
      </c>
      <c r="I268" s="157">
        <v>0</v>
      </c>
      <c r="J268" s="157">
        <v>0</v>
      </c>
      <c r="K268" s="157">
        <v>0</v>
      </c>
      <c r="L268" s="157">
        <v>0</v>
      </c>
      <c r="M268" s="157">
        <v>0</v>
      </c>
      <c r="N268" s="194">
        <f t="shared" si="16"/>
        <v>4</v>
      </c>
      <c r="O268" s="64"/>
      <c r="P268" s="64"/>
      <c r="Q268" s="64"/>
      <c r="R268" s="64"/>
    </row>
    <row r="269" spans="1:18" x14ac:dyDescent="0.25">
      <c r="A269" s="121" t="s">
        <v>47</v>
      </c>
      <c r="B269" s="157">
        <v>3</v>
      </c>
      <c r="C269" s="157">
        <v>1</v>
      </c>
      <c r="D269" s="157">
        <v>0</v>
      </c>
      <c r="E269" s="157">
        <v>0</v>
      </c>
      <c r="F269" s="157">
        <v>0</v>
      </c>
      <c r="G269" s="157">
        <v>0</v>
      </c>
      <c r="H269" s="157">
        <v>0</v>
      </c>
      <c r="I269" s="157">
        <v>0</v>
      </c>
      <c r="J269" s="157">
        <v>0</v>
      </c>
      <c r="K269" s="157">
        <v>0</v>
      </c>
      <c r="L269" s="157">
        <v>1</v>
      </c>
      <c r="M269" s="157">
        <v>0</v>
      </c>
      <c r="N269" s="194">
        <f t="shared" si="16"/>
        <v>5</v>
      </c>
      <c r="O269" s="64"/>
      <c r="P269" s="64"/>
      <c r="Q269" s="64"/>
      <c r="R269" s="64"/>
    </row>
    <row r="270" spans="1:18" x14ac:dyDescent="0.25">
      <c r="A270" s="121" t="s">
        <v>48</v>
      </c>
      <c r="B270" s="157">
        <v>2</v>
      </c>
      <c r="C270" s="157">
        <v>1</v>
      </c>
      <c r="D270" s="157">
        <v>0</v>
      </c>
      <c r="E270" s="157">
        <v>1</v>
      </c>
      <c r="F270" s="157">
        <v>0</v>
      </c>
      <c r="G270" s="157">
        <v>0</v>
      </c>
      <c r="H270" s="157">
        <v>0</v>
      </c>
      <c r="I270" s="157">
        <v>0</v>
      </c>
      <c r="J270" s="157">
        <v>0</v>
      </c>
      <c r="K270" s="157">
        <v>0</v>
      </c>
      <c r="L270" s="157">
        <v>0</v>
      </c>
      <c r="M270" s="157">
        <v>0</v>
      </c>
      <c r="N270" s="194">
        <f t="shared" si="16"/>
        <v>4</v>
      </c>
      <c r="O270" s="64"/>
      <c r="P270" s="64"/>
      <c r="Q270" s="64"/>
      <c r="R270" s="64"/>
    </row>
    <row r="271" spans="1:18" x14ac:dyDescent="0.25">
      <c r="A271" s="121" t="s">
        <v>49</v>
      </c>
      <c r="B271" s="157">
        <v>0</v>
      </c>
      <c r="C271" s="157">
        <v>4</v>
      </c>
      <c r="D271" s="157">
        <v>0</v>
      </c>
      <c r="E271" s="157">
        <v>1</v>
      </c>
      <c r="F271" s="157">
        <v>0</v>
      </c>
      <c r="G271" s="157">
        <v>0</v>
      </c>
      <c r="H271" s="157">
        <v>0</v>
      </c>
      <c r="I271" s="157">
        <v>0</v>
      </c>
      <c r="J271" s="157">
        <v>0</v>
      </c>
      <c r="K271" s="157">
        <v>0</v>
      </c>
      <c r="L271" s="157">
        <v>0</v>
      </c>
      <c r="M271" s="157">
        <v>0</v>
      </c>
      <c r="N271" s="194">
        <f t="shared" si="16"/>
        <v>5</v>
      </c>
      <c r="O271" s="64"/>
      <c r="P271" s="64"/>
      <c r="Q271" s="64"/>
      <c r="R271" s="64"/>
    </row>
    <row r="272" spans="1:18" x14ac:dyDescent="0.25">
      <c r="A272" s="121" t="s">
        <v>50</v>
      </c>
      <c r="B272" s="157">
        <v>2</v>
      </c>
      <c r="C272" s="157">
        <v>0</v>
      </c>
      <c r="D272" s="157">
        <v>0</v>
      </c>
      <c r="E272" s="157">
        <v>0</v>
      </c>
      <c r="F272" s="157">
        <v>0</v>
      </c>
      <c r="G272" s="157">
        <v>1</v>
      </c>
      <c r="H272" s="157">
        <v>0</v>
      </c>
      <c r="I272" s="157">
        <v>0</v>
      </c>
      <c r="J272" s="157">
        <v>0</v>
      </c>
      <c r="K272" s="157">
        <v>0</v>
      </c>
      <c r="L272" s="157">
        <v>0</v>
      </c>
      <c r="M272" s="157">
        <v>0</v>
      </c>
      <c r="N272" s="194">
        <f t="shared" si="16"/>
        <v>3</v>
      </c>
      <c r="O272" s="64"/>
      <c r="P272" s="64"/>
      <c r="Q272" s="64"/>
      <c r="R272" s="64"/>
    </row>
    <row r="273" spans="1:18" x14ac:dyDescent="0.25">
      <c r="A273" s="121" t="s">
        <v>51</v>
      </c>
      <c r="B273" s="169">
        <v>0</v>
      </c>
      <c r="C273" s="169">
        <v>0</v>
      </c>
      <c r="D273" s="169">
        <v>0</v>
      </c>
      <c r="E273" s="169">
        <v>0</v>
      </c>
      <c r="F273" s="169">
        <v>0</v>
      </c>
      <c r="G273" s="169">
        <v>0</v>
      </c>
      <c r="H273" s="169">
        <v>0</v>
      </c>
      <c r="I273" s="157">
        <v>0</v>
      </c>
      <c r="J273" s="157">
        <v>0</v>
      </c>
      <c r="K273" s="157">
        <v>0</v>
      </c>
      <c r="L273" s="157">
        <v>0</v>
      </c>
      <c r="M273" s="157">
        <v>0</v>
      </c>
      <c r="N273" s="194">
        <f t="shared" si="16"/>
        <v>0</v>
      </c>
      <c r="O273" s="64"/>
      <c r="P273" s="64"/>
      <c r="Q273" s="64"/>
      <c r="R273" s="64"/>
    </row>
    <row r="274" spans="1:18" x14ac:dyDescent="0.25">
      <c r="A274" s="121" t="s">
        <v>52</v>
      </c>
      <c r="B274" s="157">
        <v>0</v>
      </c>
      <c r="C274" s="157">
        <v>0</v>
      </c>
      <c r="D274" s="157">
        <v>0</v>
      </c>
      <c r="E274" s="157">
        <v>0</v>
      </c>
      <c r="F274" s="157">
        <v>0</v>
      </c>
      <c r="G274" s="157">
        <v>0</v>
      </c>
      <c r="H274" s="157">
        <v>0</v>
      </c>
      <c r="I274" s="157">
        <v>0</v>
      </c>
      <c r="J274" s="157">
        <v>0</v>
      </c>
      <c r="K274" s="157">
        <v>0</v>
      </c>
      <c r="L274" s="157">
        <v>0</v>
      </c>
      <c r="M274" s="157">
        <v>0</v>
      </c>
      <c r="N274" s="194">
        <f t="shared" si="16"/>
        <v>0</v>
      </c>
      <c r="O274" s="64"/>
      <c r="P274" s="64"/>
      <c r="Q274" s="64"/>
      <c r="R274" s="64"/>
    </row>
    <row r="275" spans="1:18" x14ac:dyDescent="0.25">
      <c r="A275" s="119" t="s">
        <v>11</v>
      </c>
      <c r="B275" s="120">
        <f>SUM(B254:B274)</f>
        <v>179</v>
      </c>
      <c r="C275" s="120">
        <f t="shared" ref="C275:M275" si="17">SUM(C254:C274)</f>
        <v>48</v>
      </c>
      <c r="D275" s="120">
        <f t="shared" si="17"/>
        <v>7</v>
      </c>
      <c r="E275" s="120">
        <f t="shared" si="17"/>
        <v>11</v>
      </c>
      <c r="F275" s="120">
        <f t="shared" si="17"/>
        <v>3</v>
      </c>
      <c r="G275" s="120">
        <f t="shared" si="17"/>
        <v>8</v>
      </c>
      <c r="H275" s="120">
        <f t="shared" si="17"/>
        <v>1</v>
      </c>
      <c r="I275" s="120">
        <f t="shared" si="17"/>
        <v>0</v>
      </c>
      <c r="J275" s="120">
        <f t="shared" si="17"/>
        <v>4</v>
      </c>
      <c r="K275" s="120">
        <f t="shared" si="17"/>
        <v>0</v>
      </c>
      <c r="L275" s="120">
        <f t="shared" si="17"/>
        <v>5</v>
      </c>
      <c r="M275" s="120">
        <f t="shared" si="17"/>
        <v>0</v>
      </c>
      <c r="N275" s="194">
        <f t="shared" si="16"/>
        <v>266</v>
      </c>
      <c r="O275" s="64"/>
      <c r="P275" s="64"/>
      <c r="Q275" s="64"/>
      <c r="R275" s="64"/>
    </row>
    <row r="276" spans="1:18" x14ac:dyDescent="0.25">
      <c r="A276" s="219"/>
      <c r="B276" s="219"/>
      <c r="C276" s="219"/>
      <c r="D276" s="219"/>
      <c r="E276" s="219"/>
      <c r="F276" s="219"/>
      <c r="G276" s="219"/>
      <c r="H276" s="219"/>
      <c r="I276" s="219"/>
      <c r="J276" s="219"/>
      <c r="K276" s="219"/>
      <c r="L276" s="219"/>
      <c r="M276" s="219"/>
      <c r="N276" s="219"/>
      <c r="O276" s="219"/>
      <c r="P276" s="219"/>
      <c r="Q276" s="219"/>
      <c r="R276" s="219"/>
    </row>
    <row r="277" spans="1:18" x14ac:dyDescent="0.25">
      <c r="A277" s="93" t="s">
        <v>338</v>
      </c>
      <c r="B277" s="93"/>
      <c r="C277" s="93"/>
      <c r="D277" s="93"/>
      <c r="E277" s="93"/>
      <c r="F277" s="93"/>
      <c r="G277" s="93"/>
      <c r="H277" s="69"/>
      <c r="I277" s="69"/>
      <c r="J277" s="69"/>
      <c r="K277" s="69"/>
      <c r="L277" s="69"/>
      <c r="M277" s="69"/>
      <c r="N277" s="69"/>
    </row>
    <row r="278" spans="1:18" x14ac:dyDescent="0.25">
      <c r="A278" s="42" t="s">
        <v>53</v>
      </c>
      <c r="B278" s="178" t="s">
        <v>89</v>
      </c>
      <c r="C278" s="178" t="s">
        <v>90</v>
      </c>
      <c r="D278" s="178" t="s">
        <v>91</v>
      </c>
      <c r="E278" s="178" t="s">
        <v>92</v>
      </c>
      <c r="F278" s="178" t="s">
        <v>94</v>
      </c>
      <c r="G278" s="178" t="s">
        <v>96</v>
      </c>
      <c r="H278" s="178" t="s">
        <v>98</v>
      </c>
      <c r="I278" s="179" t="s">
        <v>11</v>
      </c>
      <c r="J278" s="64"/>
      <c r="K278" s="64"/>
      <c r="L278" s="64"/>
      <c r="M278" s="64"/>
      <c r="N278" s="64"/>
      <c r="O278" s="64"/>
      <c r="P278" s="64"/>
      <c r="Q278" s="64"/>
      <c r="R278" s="64"/>
    </row>
    <row r="279" spans="1:18" x14ac:dyDescent="0.25">
      <c r="A279" s="116" t="s">
        <v>3</v>
      </c>
      <c r="B279" s="157">
        <v>2</v>
      </c>
      <c r="C279" s="157">
        <v>1</v>
      </c>
      <c r="D279" s="157">
        <v>0</v>
      </c>
      <c r="E279" s="157">
        <v>0</v>
      </c>
      <c r="F279" s="157">
        <v>0</v>
      </c>
      <c r="G279" s="157">
        <v>0</v>
      </c>
      <c r="H279" s="157">
        <v>0</v>
      </c>
      <c r="I279" s="192">
        <f>SUM(B279:H279)</f>
        <v>3</v>
      </c>
      <c r="J279" s="64"/>
      <c r="K279" s="64"/>
      <c r="L279" s="64"/>
      <c r="M279" s="64"/>
      <c r="N279" s="64"/>
      <c r="O279" s="64"/>
      <c r="P279" s="64"/>
      <c r="Q279" s="64"/>
      <c r="R279" s="64"/>
    </row>
    <row r="280" spans="1:18" x14ac:dyDescent="0.25">
      <c r="A280" s="116" t="s">
        <v>64</v>
      </c>
      <c r="B280" s="157">
        <v>2</v>
      </c>
      <c r="C280" s="157">
        <v>0</v>
      </c>
      <c r="D280" s="157">
        <v>0</v>
      </c>
      <c r="E280" s="157">
        <v>0</v>
      </c>
      <c r="F280" s="157">
        <v>0</v>
      </c>
      <c r="G280" s="157">
        <v>0</v>
      </c>
      <c r="H280" s="157">
        <v>0</v>
      </c>
      <c r="I280" s="192">
        <f t="shared" ref="I280:I299" si="18">SUM(B280:H280)</f>
        <v>2</v>
      </c>
      <c r="J280" s="64"/>
      <c r="K280" s="64"/>
      <c r="L280" s="64"/>
      <c r="M280" s="64"/>
      <c r="N280" s="64"/>
      <c r="O280" s="64"/>
      <c r="P280" s="64"/>
      <c r="Q280" s="64"/>
      <c r="R280" s="64"/>
    </row>
    <row r="281" spans="1:18" x14ac:dyDescent="0.25">
      <c r="A281" s="116" t="s">
        <v>65</v>
      </c>
      <c r="B281" s="157">
        <v>2</v>
      </c>
      <c r="C281" s="157">
        <v>0</v>
      </c>
      <c r="D281" s="157">
        <v>0</v>
      </c>
      <c r="E281" s="157">
        <v>0</v>
      </c>
      <c r="F281" s="157">
        <v>0</v>
      </c>
      <c r="G281" s="157">
        <v>0</v>
      </c>
      <c r="H281" s="157">
        <v>0</v>
      </c>
      <c r="I281" s="192">
        <f t="shared" si="18"/>
        <v>2</v>
      </c>
      <c r="J281" s="64"/>
      <c r="K281" s="64"/>
      <c r="L281" s="64"/>
      <c r="M281" s="64"/>
      <c r="N281" s="64"/>
      <c r="O281" s="64"/>
      <c r="P281" s="64"/>
      <c r="Q281" s="64"/>
      <c r="R281" s="64"/>
    </row>
    <row r="282" spans="1:18" x14ac:dyDescent="0.25">
      <c r="A282" s="116" t="s">
        <v>35</v>
      </c>
      <c r="B282" s="157">
        <v>1</v>
      </c>
      <c r="C282" s="157">
        <v>0</v>
      </c>
      <c r="D282" s="157">
        <v>0</v>
      </c>
      <c r="E282" s="157">
        <v>1</v>
      </c>
      <c r="F282" s="157">
        <v>1</v>
      </c>
      <c r="G282" s="157">
        <v>0</v>
      </c>
      <c r="H282" s="157">
        <v>0</v>
      </c>
      <c r="I282" s="192">
        <f t="shared" si="18"/>
        <v>3</v>
      </c>
      <c r="J282" s="64"/>
      <c r="K282" s="64"/>
      <c r="L282" s="64"/>
      <c r="M282" s="64"/>
      <c r="N282" s="64"/>
      <c r="O282" s="64"/>
      <c r="P282" s="64"/>
      <c r="Q282" s="64"/>
      <c r="R282" s="64"/>
    </row>
    <row r="283" spans="1:18" x14ac:dyDescent="0.25">
      <c r="A283" s="116" t="s">
        <v>36</v>
      </c>
      <c r="B283" s="157">
        <v>0</v>
      </c>
      <c r="C283" s="157">
        <v>1</v>
      </c>
      <c r="D283" s="157">
        <v>0</v>
      </c>
      <c r="E283" s="157">
        <v>0</v>
      </c>
      <c r="F283" s="157">
        <v>0</v>
      </c>
      <c r="G283" s="157">
        <v>0</v>
      </c>
      <c r="H283" s="157">
        <v>0</v>
      </c>
      <c r="I283" s="192">
        <f t="shared" si="18"/>
        <v>1</v>
      </c>
      <c r="J283" s="64"/>
      <c r="K283" s="64"/>
      <c r="L283" s="64"/>
      <c r="M283" s="64"/>
      <c r="N283" s="64"/>
      <c r="O283" s="64"/>
      <c r="P283" s="64"/>
      <c r="Q283" s="64"/>
      <c r="R283" s="64"/>
    </row>
    <row r="284" spans="1:18" x14ac:dyDescent="0.25">
      <c r="A284" s="116" t="s">
        <v>37</v>
      </c>
      <c r="B284" s="157">
        <v>2</v>
      </c>
      <c r="C284" s="157">
        <v>1</v>
      </c>
      <c r="D284" s="157">
        <v>0</v>
      </c>
      <c r="E284" s="157">
        <v>0</v>
      </c>
      <c r="F284" s="157">
        <v>0</v>
      </c>
      <c r="G284" s="157">
        <v>0</v>
      </c>
      <c r="H284" s="157">
        <v>1</v>
      </c>
      <c r="I284" s="192">
        <f t="shared" si="18"/>
        <v>4</v>
      </c>
      <c r="J284" s="64"/>
      <c r="K284" s="64"/>
      <c r="L284" s="64"/>
      <c r="M284" s="64"/>
      <c r="N284" s="64"/>
      <c r="O284" s="64"/>
      <c r="P284" s="64"/>
      <c r="Q284" s="64"/>
      <c r="R284" s="64"/>
    </row>
    <row r="285" spans="1:18" x14ac:dyDescent="0.25">
      <c r="A285" s="116" t="s">
        <v>38</v>
      </c>
      <c r="B285" s="157">
        <v>1</v>
      </c>
      <c r="C285" s="157">
        <v>1</v>
      </c>
      <c r="D285" s="157">
        <v>0</v>
      </c>
      <c r="E285" s="157">
        <v>0</v>
      </c>
      <c r="F285" s="157">
        <v>0</v>
      </c>
      <c r="G285" s="157">
        <v>0</v>
      </c>
      <c r="H285" s="157">
        <v>0</v>
      </c>
      <c r="I285" s="192">
        <f t="shared" si="18"/>
        <v>2</v>
      </c>
      <c r="J285" s="64"/>
      <c r="K285" s="64"/>
      <c r="L285" s="64"/>
      <c r="M285" s="64"/>
      <c r="N285" s="64"/>
      <c r="O285" s="64"/>
      <c r="P285" s="64"/>
      <c r="Q285" s="64"/>
      <c r="R285" s="64"/>
    </row>
    <row r="286" spans="1:18" x14ac:dyDescent="0.25">
      <c r="A286" s="116" t="s">
        <v>39</v>
      </c>
      <c r="B286" s="157">
        <v>4</v>
      </c>
      <c r="C286" s="157">
        <v>0</v>
      </c>
      <c r="D286" s="157">
        <v>0</v>
      </c>
      <c r="E286" s="157">
        <v>0</v>
      </c>
      <c r="F286" s="157">
        <v>0</v>
      </c>
      <c r="G286" s="157">
        <v>0</v>
      </c>
      <c r="H286" s="157">
        <v>0</v>
      </c>
      <c r="I286" s="192">
        <f t="shared" si="18"/>
        <v>4</v>
      </c>
      <c r="J286" s="64"/>
      <c r="K286" s="64"/>
      <c r="L286" s="64"/>
      <c r="M286" s="64"/>
      <c r="N286" s="64"/>
      <c r="O286" s="64"/>
      <c r="P286" s="64"/>
      <c r="Q286" s="64"/>
      <c r="R286" s="64"/>
    </row>
    <row r="287" spans="1:18" x14ac:dyDescent="0.25">
      <c r="A287" s="116" t="s">
        <v>40</v>
      </c>
      <c r="B287" s="157">
        <v>1</v>
      </c>
      <c r="C287" s="157">
        <v>0</v>
      </c>
      <c r="D287" s="157">
        <v>0</v>
      </c>
      <c r="E287" s="157">
        <v>1</v>
      </c>
      <c r="F287" s="157">
        <v>0</v>
      </c>
      <c r="G287" s="157">
        <v>0</v>
      </c>
      <c r="H287" s="157">
        <v>0</v>
      </c>
      <c r="I287" s="192">
        <f t="shared" si="18"/>
        <v>2</v>
      </c>
      <c r="J287" s="64"/>
      <c r="K287" s="64"/>
      <c r="L287" s="64"/>
      <c r="M287" s="64"/>
      <c r="N287" s="64"/>
      <c r="O287" s="64"/>
      <c r="P287" s="64"/>
      <c r="Q287" s="64"/>
      <c r="R287" s="64"/>
    </row>
    <row r="288" spans="1:18" x14ac:dyDescent="0.25">
      <c r="A288" s="116" t="s">
        <v>41</v>
      </c>
      <c r="B288" s="157">
        <v>0</v>
      </c>
      <c r="C288" s="157">
        <v>2</v>
      </c>
      <c r="D288" s="157">
        <v>1</v>
      </c>
      <c r="E288" s="157">
        <v>0</v>
      </c>
      <c r="F288" s="157">
        <v>0</v>
      </c>
      <c r="G288" s="157">
        <v>0</v>
      </c>
      <c r="H288" s="157">
        <v>0</v>
      </c>
      <c r="I288" s="192">
        <f t="shared" si="18"/>
        <v>3</v>
      </c>
      <c r="J288" s="64"/>
      <c r="K288" s="64"/>
      <c r="L288" s="64"/>
      <c r="M288" s="64"/>
      <c r="N288" s="64"/>
      <c r="O288" s="64"/>
      <c r="P288" s="64"/>
      <c r="Q288" s="64"/>
      <c r="R288" s="64"/>
    </row>
    <row r="289" spans="1:18" x14ac:dyDescent="0.25">
      <c r="A289" s="116" t="s">
        <v>42</v>
      </c>
      <c r="B289" s="157">
        <v>1</v>
      </c>
      <c r="C289" s="157">
        <v>2</v>
      </c>
      <c r="D289" s="157">
        <v>0</v>
      </c>
      <c r="E289" s="157">
        <v>0</v>
      </c>
      <c r="F289" s="157">
        <v>0</v>
      </c>
      <c r="G289" s="157">
        <v>0</v>
      </c>
      <c r="H289" s="157">
        <v>0</v>
      </c>
      <c r="I289" s="192">
        <f t="shared" si="18"/>
        <v>3</v>
      </c>
      <c r="J289" s="64"/>
      <c r="K289" s="64"/>
      <c r="L289" s="64"/>
      <c r="M289" s="64"/>
      <c r="N289" s="64"/>
      <c r="O289" s="64"/>
      <c r="P289" s="64"/>
      <c r="Q289" s="64"/>
      <c r="R289" s="64"/>
    </row>
    <row r="290" spans="1:18" x14ac:dyDescent="0.25">
      <c r="A290" s="121" t="s">
        <v>43</v>
      </c>
      <c r="B290" s="157">
        <v>0</v>
      </c>
      <c r="C290" s="157">
        <v>1</v>
      </c>
      <c r="D290" s="157">
        <v>0</v>
      </c>
      <c r="E290" s="157">
        <v>0</v>
      </c>
      <c r="F290" s="157">
        <v>0</v>
      </c>
      <c r="G290" s="157">
        <v>0</v>
      </c>
      <c r="H290" s="157">
        <v>0</v>
      </c>
      <c r="I290" s="192">
        <f t="shared" si="18"/>
        <v>1</v>
      </c>
      <c r="J290" s="64"/>
      <c r="K290" s="64"/>
      <c r="L290" s="64"/>
      <c r="M290" s="64"/>
      <c r="N290" s="64"/>
      <c r="O290" s="64"/>
      <c r="P290" s="64"/>
      <c r="Q290" s="64"/>
      <c r="R290" s="64"/>
    </row>
    <row r="291" spans="1:18" x14ac:dyDescent="0.25">
      <c r="A291" s="121" t="s">
        <v>44</v>
      </c>
      <c r="B291" s="157">
        <v>1</v>
      </c>
      <c r="C291" s="157">
        <v>1</v>
      </c>
      <c r="D291" s="157">
        <v>0</v>
      </c>
      <c r="E291" s="157">
        <v>2</v>
      </c>
      <c r="F291" s="157">
        <v>0</v>
      </c>
      <c r="G291" s="157">
        <v>0</v>
      </c>
      <c r="H291" s="157">
        <v>0</v>
      </c>
      <c r="I291" s="192">
        <f t="shared" si="18"/>
        <v>4</v>
      </c>
      <c r="J291" s="64"/>
      <c r="K291" s="64"/>
      <c r="L291" s="64"/>
      <c r="M291" s="64"/>
      <c r="N291" s="64"/>
      <c r="O291" s="64"/>
      <c r="P291" s="64"/>
      <c r="Q291" s="64"/>
      <c r="R291" s="64"/>
    </row>
    <row r="292" spans="1:18" x14ac:dyDescent="0.25">
      <c r="A292" s="121" t="s">
        <v>45</v>
      </c>
      <c r="B292" s="157">
        <v>1</v>
      </c>
      <c r="C292" s="157">
        <v>1</v>
      </c>
      <c r="D292" s="157">
        <v>0</v>
      </c>
      <c r="E292" s="157">
        <v>0</v>
      </c>
      <c r="F292" s="157">
        <v>0</v>
      </c>
      <c r="G292" s="157">
        <v>0</v>
      </c>
      <c r="H292" s="157">
        <v>0</v>
      </c>
      <c r="I292" s="192">
        <f t="shared" si="18"/>
        <v>2</v>
      </c>
      <c r="J292" s="64"/>
      <c r="K292" s="64"/>
      <c r="L292" s="64"/>
      <c r="M292" s="64"/>
      <c r="N292" s="64"/>
      <c r="O292" s="64"/>
      <c r="P292" s="64"/>
      <c r="Q292" s="64"/>
      <c r="R292" s="64"/>
    </row>
    <row r="293" spans="1:18" x14ac:dyDescent="0.25">
      <c r="A293" s="121" t="s">
        <v>46</v>
      </c>
      <c r="B293" s="157">
        <v>1</v>
      </c>
      <c r="C293" s="157">
        <v>0</v>
      </c>
      <c r="D293" s="157">
        <v>0</v>
      </c>
      <c r="E293" s="157">
        <v>0</v>
      </c>
      <c r="F293" s="157">
        <v>0</v>
      </c>
      <c r="G293" s="157">
        <v>0</v>
      </c>
      <c r="H293" s="157">
        <v>0</v>
      </c>
      <c r="I293" s="192">
        <f t="shared" si="18"/>
        <v>1</v>
      </c>
      <c r="J293" s="64"/>
      <c r="K293" s="64"/>
      <c r="L293" s="64"/>
      <c r="M293" s="64"/>
      <c r="N293" s="64"/>
      <c r="O293" s="64"/>
      <c r="P293" s="64"/>
      <c r="Q293" s="64"/>
      <c r="R293" s="64"/>
    </row>
    <row r="294" spans="1:18" x14ac:dyDescent="0.25">
      <c r="A294" s="121" t="s">
        <v>47</v>
      </c>
      <c r="B294" s="157">
        <v>1</v>
      </c>
      <c r="C294" s="157">
        <v>0</v>
      </c>
      <c r="D294" s="157">
        <v>0</v>
      </c>
      <c r="E294" s="157">
        <v>0</v>
      </c>
      <c r="F294" s="157">
        <v>0</v>
      </c>
      <c r="G294" s="157">
        <v>0</v>
      </c>
      <c r="H294" s="157">
        <v>0</v>
      </c>
      <c r="I294" s="192">
        <f t="shared" si="18"/>
        <v>1</v>
      </c>
      <c r="J294" s="64"/>
      <c r="K294" s="64"/>
      <c r="L294" s="64"/>
      <c r="M294" s="64"/>
      <c r="N294" s="64"/>
      <c r="O294" s="64"/>
      <c r="P294" s="64"/>
      <c r="Q294" s="64"/>
      <c r="R294" s="64"/>
    </row>
    <row r="295" spans="1:18" x14ac:dyDescent="0.25">
      <c r="A295" s="121" t="s">
        <v>48</v>
      </c>
      <c r="B295" s="157">
        <v>1</v>
      </c>
      <c r="C295" s="157">
        <v>0</v>
      </c>
      <c r="D295" s="157">
        <v>0</v>
      </c>
      <c r="E295" s="157">
        <v>0</v>
      </c>
      <c r="F295" s="157">
        <v>0</v>
      </c>
      <c r="G295" s="157">
        <v>0</v>
      </c>
      <c r="H295" s="157">
        <v>0</v>
      </c>
      <c r="I295" s="192">
        <f t="shared" si="18"/>
        <v>1</v>
      </c>
      <c r="J295" s="64"/>
      <c r="K295" s="64"/>
      <c r="L295" s="64"/>
      <c r="M295" s="64"/>
      <c r="N295" s="64"/>
      <c r="O295" s="64"/>
      <c r="P295" s="64"/>
      <c r="Q295" s="64"/>
      <c r="R295" s="64"/>
    </row>
    <row r="296" spans="1:18" x14ac:dyDescent="0.25">
      <c r="A296" s="121" t="s">
        <v>49</v>
      </c>
      <c r="B296" s="157">
        <v>1</v>
      </c>
      <c r="C296" s="157">
        <v>0</v>
      </c>
      <c r="D296" s="157">
        <v>0</v>
      </c>
      <c r="E296" s="157">
        <v>0</v>
      </c>
      <c r="F296" s="157">
        <v>0</v>
      </c>
      <c r="G296" s="157">
        <v>0</v>
      </c>
      <c r="H296" s="157">
        <v>0</v>
      </c>
      <c r="I296" s="192">
        <f t="shared" si="18"/>
        <v>1</v>
      </c>
      <c r="J296" s="64"/>
      <c r="K296" s="64"/>
      <c r="L296" s="64"/>
      <c r="M296" s="64"/>
      <c r="N296" s="64"/>
      <c r="O296" s="64"/>
      <c r="P296" s="64"/>
      <c r="Q296" s="64"/>
      <c r="R296" s="64"/>
    </row>
    <row r="297" spans="1:18" x14ac:dyDescent="0.25">
      <c r="A297" s="121" t="s">
        <v>50</v>
      </c>
      <c r="B297" s="169">
        <v>0</v>
      </c>
      <c r="C297" s="169">
        <v>0</v>
      </c>
      <c r="D297" s="169">
        <v>0</v>
      </c>
      <c r="E297" s="169">
        <v>0</v>
      </c>
      <c r="F297" s="169">
        <v>0</v>
      </c>
      <c r="G297" s="169">
        <v>0</v>
      </c>
      <c r="H297" s="169">
        <v>0</v>
      </c>
      <c r="I297" s="192">
        <f t="shared" si="18"/>
        <v>0</v>
      </c>
      <c r="J297" s="64"/>
      <c r="K297" s="64"/>
      <c r="L297" s="64"/>
      <c r="M297" s="64"/>
      <c r="N297" s="64"/>
      <c r="O297" s="64"/>
      <c r="P297" s="64"/>
      <c r="Q297" s="64"/>
      <c r="R297" s="64"/>
    </row>
    <row r="298" spans="1:18" x14ac:dyDescent="0.25">
      <c r="A298" s="121" t="s">
        <v>51</v>
      </c>
      <c r="B298" s="169">
        <v>0</v>
      </c>
      <c r="C298" s="169">
        <v>0</v>
      </c>
      <c r="D298" s="169">
        <v>0</v>
      </c>
      <c r="E298" s="169">
        <v>0</v>
      </c>
      <c r="F298" s="169">
        <v>0</v>
      </c>
      <c r="G298" s="169">
        <v>0</v>
      </c>
      <c r="H298" s="169">
        <v>0</v>
      </c>
      <c r="I298" s="192">
        <f t="shared" si="18"/>
        <v>0</v>
      </c>
      <c r="J298" s="64"/>
      <c r="K298" s="64"/>
      <c r="L298" s="64"/>
      <c r="M298" s="64"/>
      <c r="N298" s="64"/>
      <c r="O298" s="64"/>
      <c r="P298" s="64"/>
      <c r="Q298" s="64"/>
      <c r="R298" s="64"/>
    </row>
    <row r="299" spans="1:18" x14ac:dyDescent="0.25">
      <c r="A299" s="121" t="s">
        <v>52</v>
      </c>
      <c r="B299" s="169">
        <v>0</v>
      </c>
      <c r="C299" s="169">
        <v>0</v>
      </c>
      <c r="D299" s="169">
        <v>0</v>
      </c>
      <c r="E299" s="169">
        <v>0</v>
      </c>
      <c r="F299" s="169">
        <v>0</v>
      </c>
      <c r="G299" s="169">
        <v>0</v>
      </c>
      <c r="H299" s="169">
        <v>0</v>
      </c>
      <c r="I299" s="192">
        <f t="shared" si="18"/>
        <v>0</v>
      </c>
      <c r="J299" s="64"/>
      <c r="K299" s="64"/>
      <c r="L299" s="64"/>
      <c r="M299" s="64"/>
      <c r="N299" s="64"/>
      <c r="O299" s="64"/>
      <c r="P299" s="64"/>
      <c r="Q299" s="64"/>
      <c r="R299" s="64"/>
    </row>
    <row r="300" spans="1:18" x14ac:dyDescent="0.25">
      <c r="A300" s="119" t="s">
        <v>11</v>
      </c>
      <c r="B300" s="192">
        <f>SUM(B279:B299)</f>
        <v>22</v>
      </c>
      <c r="C300" s="192">
        <f t="shared" ref="C300:H300" si="19">SUM(C279:C299)</f>
        <v>11</v>
      </c>
      <c r="D300" s="192">
        <f t="shared" si="19"/>
        <v>1</v>
      </c>
      <c r="E300" s="192">
        <f t="shared" si="19"/>
        <v>4</v>
      </c>
      <c r="F300" s="192">
        <f t="shared" si="19"/>
        <v>1</v>
      </c>
      <c r="G300" s="192">
        <f t="shared" si="19"/>
        <v>0</v>
      </c>
      <c r="H300" s="192">
        <f t="shared" si="19"/>
        <v>1</v>
      </c>
      <c r="I300" s="192">
        <f>SUM(I279:I299)</f>
        <v>40</v>
      </c>
      <c r="J300" s="230"/>
      <c r="K300" s="64"/>
      <c r="L300" s="64"/>
      <c r="M300" s="64"/>
      <c r="N300" s="64"/>
      <c r="O300" s="64"/>
      <c r="P300" s="64"/>
      <c r="Q300" s="64"/>
      <c r="R300" s="64"/>
    </row>
    <row r="301" spans="1:18" x14ac:dyDescent="0.25">
      <c r="A301" s="239"/>
      <c r="B301" s="239"/>
      <c r="C301" s="239"/>
      <c r="D301" s="239"/>
      <c r="E301" s="239"/>
      <c r="F301" s="239"/>
      <c r="G301" s="239"/>
      <c r="H301" s="239"/>
      <c r="I301" s="239"/>
      <c r="J301" s="239"/>
      <c r="K301" s="239"/>
      <c r="L301" s="219"/>
      <c r="M301" s="219"/>
      <c r="N301" s="219"/>
      <c r="O301" s="219"/>
    </row>
    <row r="304" spans="1:18" x14ac:dyDescent="0.25">
      <c r="H304" s="69"/>
    </row>
    <row r="305" spans="1:18" x14ac:dyDescent="0.25">
      <c r="G305" s="69"/>
      <c r="H305" s="69"/>
      <c r="N305" s="69"/>
    </row>
    <row r="306" spans="1:18" x14ac:dyDescent="0.25">
      <c r="G306" s="69"/>
      <c r="H306" s="69"/>
      <c r="N306" s="69"/>
    </row>
    <row r="307" spans="1:18" x14ac:dyDescent="0.25">
      <c r="B307" s="215"/>
      <c r="H307" s="215"/>
    </row>
    <row r="308" spans="1:18" x14ac:dyDescent="0.25">
      <c r="B308" s="215"/>
      <c r="H308" s="215"/>
    </row>
    <row r="309" spans="1:18" x14ac:dyDescent="0.25">
      <c r="B309" s="230"/>
      <c r="C309" s="230"/>
      <c r="D309" s="230"/>
      <c r="E309" s="230"/>
      <c r="F309" s="230"/>
      <c r="G309" s="230"/>
      <c r="H309" s="230"/>
      <c r="I309" s="230"/>
    </row>
    <row r="310" spans="1:18" x14ac:dyDescent="0.25">
      <c r="B310" s="215"/>
      <c r="H310" s="215"/>
    </row>
    <row r="311" spans="1:18" s="44" customFormat="1" x14ac:dyDescent="0.25">
      <c r="A311" s="69"/>
      <c r="B311" s="69"/>
      <c r="C311" s="69"/>
      <c r="D311" s="69"/>
      <c r="E311" s="69"/>
      <c r="F311" s="69"/>
      <c r="G311" s="69"/>
      <c r="H311" s="69"/>
      <c r="I311" s="69"/>
      <c r="J311" s="69"/>
      <c r="K311" s="69"/>
      <c r="L311" s="69"/>
      <c r="M311" s="69"/>
      <c r="N311" s="69"/>
      <c r="O311" s="69"/>
      <c r="P311" s="69"/>
      <c r="Q311" s="69"/>
      <c r="R311" s="69"/>
    </row>
    <row r="312" spans="1:18" s="44" customFormat="1" x14ac:dyDescent="0.25">
      <c r="A312" s="69"/>
      <c r="B312" s="69"/>
      <c r="C312" s="69"/>
      <c r="D312" s="69"/>
      <c r="E312" s="69"/>
      <c r="F312" s="69"/>
      <c r="G312" s="69"/>
      <c r="H312" s="69"/>
      <c r="I312" s="69"/>
      <c r="J312" s="69"/>
      <c r="K312" s="69"/>
      <c r="L312" s="69"/>
      <c r="M312" s="69"/>
      <c r="N312" s="69"/>
      <c r="O312" s="69"/>
      <c r="P312" s="69"/>
      <c r="Q312" s="69"/>
      <c r="R312" s="69"/>
    </row>
    <row r="313" spans="1:18" s="44" customFormat="1" x14ac:dyDescent="0.25">
      <c r="A313" s="69"/>
      <c r="B313" s="240"/>
      <c r="C313" s="69"/>
      <c r="D313" s="69"/>
      <c r="E313" s="69"/>
      <c r="F313" s="69"/>
      <c r="G313" s="69"/>
      <c r="H313" s="69"/>
      <c r="I313" s="69"/>
      <c r="J313" s="69"/>
      <c r="K313" s="69"/>
      <c r="L313" s="69"/>
      <c r="M313" s="69"/>
      <c r="N313" s="69"/>
      <c r="O313" s="69"/>
      <c r="P313" s="69"/>
      <c r="Q313" s="69"/>
      <c r="R313" s="69"/>
    </row>
    <row r="314" spans="1:18" x14ac:dyDescent="0.25">
      <c r="B314" s="69"/>
      <c r="C314" s="69"/>
      <c r="D314" s="69"/>
      <c r="E314" s="69"/>
      <c r="F314" s="69"/>
      <c r="G314" s="69"/>
      <c r="N314" s="244"/>
    </row>
    <row r="315" spans="1:18" x14ac:dyDescent="0.25">
      <c r="B315" s="69"/>
      <c r="C315" s="69"/>
      <c r="D315" s="69"/>
      <c r="E315" s="44"/>
      <c r="F315" s="44"/>
      <c r="G315" s="44"/>
    </row>
    <row r="316" spans="1:18" x14ac:dyDescent="0.25">
      <c r="B316" s="44"/>
      <c r="C316" s="44"/>
      <c r="D316" s="44"/>
      <c r="E316" s="44"/>
      <c r="F316" s="44"/>
      <c r="G316" s="44"/>
    </row>
    <row r="317" spans="1:18" x14ac:dyDescent="0.25">
      <c r="B317" s="44"/>
      <c r="C317" s="44"/>
      <c r="D317" s="44"/>
      <c r="E317" s="64"/>
      <c r="F317" s="64"/>
      <c r="G317" s="64"/>
      <c r="H317" s="64"/>
      <c r="I317" s="44"/>
    </row>
    <row r="318" spans="1:18" x14ac:dyDescent="0.25">
      <c r="B318" s="69"/>
      <c r="C318" s="69"/>
      <c r="D318" s="69"/>
      <c r="E318" s="69"/>
      <c r="F318" s="69"/>
      <c r="G318" s="69"/>
      <c r="H318" s="69"/>
      <c r="I318" s="69"/>
      <c r="J318" s="69"/>
      <c r="K318" s="69"/>
    </row>
    <row r="319" spans="1:18" x14ac:dyDescent="0.25">
      <c r="B319" s="69"/>
      <c r="C319" s="69"/>
      <c r="D319" s="69"/>
      <c r="E319" s="69"/>
      <c r="F319" s="69"/>
      <c r="G319" s="69"/>
      <c r="H319" s="69"/>
      <c r="I319" s="69"/>
      <c r="J319" s="69"/>
      <c r="K319" s="69"/>
    </row>
    <row r="320" spans="1:18" x14ac:dyDescent="0.25">
      <c r="B320" s="69"/>
      <c r="C320" s="69"/>
      <c r="D320" s="69"/>
      <c r="E320" s="69"/>
      <c r="F320" s="69"/>
      <c r="G320" s="69"/>
      <c r="H320" s="69"/>
      <c r="I320" s="69"/>
      <c r="J320" s="69"/>
      <c r="K320" s="69"/>
      <c r="L320" s="69"/>
      <c r="M320" s="69"/>
      <c r="N320" s="69"/>
    </row>
    <row r="321" spans="2:14" x14ac:dyDescent="0.25">
      <c r="B321" s="69"/>
      <c r="C321" s="69"/>
      <c r="D321" s="69"/>
      <c r="E321" s="69"/>
      <c r="F321" s="69"/>
      <c r="G321" s="69"/>
      <c r="H321" s="69"/>
      <c r="I321" s="69"/>
      <c r="J321" s="69"/>
      <c r="K321" s="69"/>
      <c r="L321" s="69"/>
      <c r="M321" s="69"/>
      <c r="N321" s="69"/>
    </row>
  </sheetData>
  <mergeCells count="1">
    <mergeCell ref="A6:U6"/>
  </mergeCells>
  <hyperlinks>
    <hyperlink ref="O7" location="Index!TABLE_INDEX" display="Back to Table index"/>
    <hyperlink ref="M7" location="General_notes" display="Notes"/>
    <hyperlink ref="N7" location="Definitions" display="Definitions"/>
    <hyperlink ref="R7" location="'Registry Summary Jan - Jun2021'!A1" display="Back to Summary"/>
  </hyperlinks>
  <pageMargins left="0.7" right="0.7" top="0.75" bottom="0.75" header="0.3" footer="0.3"/>
  <pageSetup paperSize="8" scale="50" orientation="landscape" r:id="rId1"/>
  <headerFooter>
    <oddHeader xml:space="preserve">&amp;CAustralia New Zealand Trauma Registry  Bi-annual tables: 1 January 2021 - 30 Jun 2021
(preliminary) </oddHeader>
    <oddFooter>Page &amp;P of &amp;N</oddFooter>
  </headerFooter>
  <rowBreaks count="5" manualBreakCount="5">
    <brk id="53" max="16383" man="1"/>
    <brk id="94" max="16383" man="1"/>
    <brk id="146" max="16383" man="1"/>
    <brk id="198" max="16383" man="1"/>
    <brk id="2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319"/>
  <sheetViews>
    <sheetView showGridLines="0" showRowColHeaders="0" zoomScale="75" zoomScaleNormal="75" zoomScalePageLayoutView="70" workbookViewId="0">
      <selection activeCell="A8" sqref="A8"/>
    </sheetView>
  </sheetViews>
  <sheetFormatPr defaultRowHeight="15" x14ac:dyDescent="0.25"/>
  <cols>
    <col min="1" max="1" width="20.7109375" style="3" customWidth="1"/>
    <col min="2" max="2" width="16.85546875" style="3" customWidth="1"/>
    <col min="3" max="3" width="14.85546875" style="3" customWidth="1"/>
    <col min="4" max="12" width="11.7109375" style="3" customWidth="1"/>
    <col min="13" max="13" width="13" style="3" customWidth="1"/>
    <col min="14" max="14" width="13.28515625" style="3" customWidth="1"/>
    <col min="15" max="18" width="9.140625" style="3"/>
    <col min="19" max="16384" width="9.140625" style="13"/>
  </cols>
  <sheetData>
    <row r="1" spans="1:20" s="3" customFormat="1" x14ac:dyDescent="0.25">
      <c r="A1" s="3" t="s">
        <v>299</v>
      </c>
    </row>
    <row r="2" spans="1:20" s="3" customFormat="1" x14ac:dyDescent="0.25"/>
    <row r="3" spans="1:20" s="3" customFormat="1" x14ac:dyDescent="0.25"/>
    <row r="4" spans="1:20" s="3" customFormat="1" ht="28.5" customHeight="1" x14ac:dyDescent="0.25"/>
    <row r="5" spans="1:20" s="8" customFormat="1" ht="21" x14ac:dyDescent="0.3">
      <c r="A5" s="5" t="s">
        <v>385</v>
      </c>
      <c r="B5" s="6"/>
      <c r="C5" s="6"/>
      <c r="D5" s="6"/>
      <c r="E5" s="6"/>
      <c r="F5" s="6"/>
      <c r="G5" s="6"/>
      <c r="H5" s="6"/>
      <c r="I5" s="6"/>
      <c r="J5" s="6"/>
      <c r="K5" s="7"/>
      <c r="L5" s="6"/>
      <c r="M5" s="6"/>
      <c r="N5" s="6"/>
    </row>
    <row r="6" spans="1:20" s="3" customFormat="1" ht="15.75" customHeight="1" x14ac:dyDescent="0.25">
      <c r="A6" s="331" t="s">
        <v>311</v>
      </c>
      <c r="B6" s="331"/>
      <c r="C6" s="331"/>
      <c r="D6" s="331"/>
      <c r="E6" s="331"/>
      <c r="F6" s="331"/>
      <c r="G6" s="331"/>
      <c r="H6" s="331"/>
      <c r="I6" s="331"/>
      <c r="J6" s="331"/>
      <c r="K6" s="331"/>
      <c r="L6" s="331"/>
      <c r="M6" s="331"/>
      <c r="N6" s="331"/>
      <c r="O6" s="331"/>
      <c r="P6" s="331"/>
      <c r="Q6" s="331"/>
      <c r="R6" s="331"/>
      <c r="S6" s="331"/>
      <c r="T6" s="331"/>
    </row>
    <row r="7" spans="1:20" s="3" customFormat="1" ht="15.75" customHeight="1" x14ac:dyDescent="0.25">
      <c r="A7" s="151"/>
      <c r="B7" s="151"/>
      <c r="C7" s="151"/>
      <c r="D7" s="151"/>
      <c r="E7" s="151"/>
      <c r="F7" s="151"/>
      <c r="G7" s="151"/>
      <c r="H7" s="151"/>
      <c r="I7" s="151"/>
      <c r="J7" s="151"/>
      <c r="K7" s="151"/>
      <c r="L7" s="151"/>
      <c r="M7" s="1" t="s">
        <v>297</v>
      </c>
      <c r="N7" s="1" t="s">
        <v>208</v>
      </c>
      <c r="O7" s="1" t="s">
        <v>296</v>
      </c>
      <c r="P7" s="1"/>
      <c r="R7" s="1" t="s">
        <v>298</v>
      </c>
      <c r="S7" s="1"/>
    </row>
    <row r="8" spans="1:20" s="39" customFormat="1" ht="22.9" customHeight="1" x14ac:dyDescent="0.25">
      <c r="A8" s="36" t="s">
        <v>277</v>
      </c>
      <c r="B8" s="37"/>
      <c r="C8" s="37"/>
      <c r="D8" s="37"/>
      <c r="E8" s="37"/>
      <c r="F8" s="37"/>
      <c r="G8" s="37"/>
      <c r="H8" s="37"/>
      <c r="I8" s="37"/>
      <c r="J8" s="38"/>
      <c r="K8" s="37"/>
      <c r="L8" s="37"/>
      <c r="M8" s="37"/>
      <c r="N8" s="37"/>
      <c r="O8" s="37"/>
      <c r="P8" s="37"/>
      <c r="Q8" s="37"/>
      <c r="R8" s="37"/>
    </row>
    <row r="9" spans="1:20" x14ac:dyDescent="0.25">
      <c r="A9" s="2"/>
      <c r="B9" s="27"/>
      <c r="I9" s="27"/>
    </row>
    <row r="11" spans="1:20" s="25" customFormat="1" x14ac:dyDescent="0.25">
      <c r="A11" s="93" t="s">
        <v>387</v>
      </c>
      <c r="B11" s="93"/>
      <c r="C11" s="93"/>
      <c r="D11" s="93"/>
      <c r="E11" s="93"/>
      <c r="F11" s="93"/>
      <c r="G11" s="24"/>
      <c r="H11" s="24"/>
      <c r="I11" s="24"/>
      <c r="J11" s="24"/>
      <c r="K11" s="24"/>
      <c r="L11" s="24"/>
      <c r="M11" s="24"/>
      <c r="N11" s="101"/>
      <c r="O11" s="24"/>
      <c r="P11" s="24"/>
      <c r="Q11" s="24"/>
      <c r="R11" s="24"/>
    </row>
    <row r="12" spans="1:20" x14ac:dyDescent="0.25">
      <c r="B12" s="41"/>
      <c r="C12" s="41"/>
      <c r="D12" s="41"/>
      <c r="E12" s="41"/>
      <c r="F12" s="41"/>
      <c r="G12" s="41"/>
      <c r="H12" s="41"/>
      <c r="I12" s="41"/>
      <c r="J12" s="41"/>
      <c r="K12" s="41"/>
      <c r="L12" s="41"/>
    </row>
    <row r="13" spans="1:20" s="315" customFormat="1" ht="60" x14ac:dyDescent="0.25">
      <c r="A13" s="311" t="s">
        <v>78</v>
      </c>
      <c r="B13" s="310" t="s">
        <v>319</v>
      </c>
      <c r="C13" s="310" t="s">
        <v>314</v>
      </c>
      <c r="D13" s="310" t="s">
        <v>54</v>
      </c>
      <c r="E13" s="310" t="s">
        <v>55</v>
      </c>
      <c r="F13" s="310" t="s">
        <v>56</v>
      </c>
      <c r="G13" s="310" t="s">
        <v>57</v>
      </c>
      <c r="H13" s="310" t="s">
        <v>58</v>
      </c>
      <c r="I13" s="310" t="s">
        <v>59</v>
      </c>
      <c r="J13" s="310" t="s">
        <v>60</v>
      </c>
      <c r="K13" s="310" t="s">
        <v>61</v>
      </c>
      <c r="L13" s="310" t="s">
        <v>388</v>
      </c>
      <c r="M13" s="310" t="s">
        <v>63</v>
      </c>
      <c r="N13" s="310" t="s">
        <v>22</v>
      </c>
      <c r="O13" s="311" t="s">
        <v>19</v>
      </c>
      <c r="P13" s="314"/>
      <c r="Q13" s="314"/>
      <c r="R13" s="314"/>
    </row>
    <row r="14" spans="1:20" x14ac:dyDescent="0.25">
      <c r="A14" s="116" t="s">
        <v>3</v>
      </c>
      <c r="B14" s="192">
        <v>0</v>
      </c>
      <c r="C14" s="192">
        <v>0</v>
      </c>
      <c r="D14" s="192">
        <v>7</v>
      </c>
      <c r="E14" s="192">
        <v>12</v>
      </c>
      <c r="F14" s="192">
        <v>1</v>
      </c>
      <c r="G14" s="192">
        <v>1</v>
      </c>
      <c r="H14" s="192">
        <v>0</v>
      </c>
      <c r="I14" s="192">
        <v>5</v>
      </c>
      <c r="J14" s="192">
        <v>1</v>
      </c>
      <c r="K14" s="157">
        <v>2</v>
      </c>
      <c r="L14" s="157">
        <v>0</v>
      </c>
      <c r="M14" s="157">
        <v>7</v>
      </c>
      <c r="N14" s="157">
        <v>1</v>
      </c>
      <c r="O14" s="118">
        <f>SUM(B14:N14)</f>
        <v>37</v>
      </c>
    </row>
    <row r="15" spans="1:20" x14ac:dyDescent="0.25">
      <c r="A15" s="116" t="s">
        <v>64</v>
      </c>
      <c r="B15" s="157">
        <v>2</v>
      </c>
      <c r="C15" s="157">
        <v>0</v>
      </c>
      <c r="D15" s="157">
        <v>5</v>
      </c>
      <c r="E15" s="157">
        <v>6</v>
      </c>
      <c r="F15" s="157">
        <v>1</v>
      </c>
      <c r="G15" s="157">
        <v>2</v>
      </c>
      <c r="H15" s="157">
        <v>1</v>
      </c>
      <c r="I15" s="157">
        <v>1</v>
      </c>
      <c r="J15" s="157">
        <v>2</v>
      </c>
      <c r="K15" s="157">
        <v>0</v>
      </c>
      <c r="L15" s="157">
        <v>0</v>
      </c>
      <c r="M15" s="157">
        <v>0</v>
      </c>
      <c r="N15" s="157">
        <v>0</v>
      </c>
      <c r="O15" s="118">
        <f t="shared" ref="O15:O34" si="0">SUM(B15:N15)</f>
        <v>20</v>
      </c>
    </row>
    <row r="16" spans="1:20" x14ac:dyDescent="0.25">
      <c r="A16" s="116" t="s">
        <v>65</v>
      </c>
      <c r="B16" s="157">
        <v>0</v>
      </c>
      <c r="C16" s="157">
        <v>2</v>
      </c>
      <c r="D16" s="157">
        <v>6</v>
      </c>
      <c r="E16" s="157">
        <v>13</v>
      </c>
      <c r="F16" s="157">
        <v>2</v>
      </c>
      <c r="G16" s="157">
        <v>1</v>
      </c>
      <c r="H16" s="157">
        <v>0</v>
      </c>
      <c r="I16" s="157">
        <v>0</v>
      </c>
      <c r="J16" s="157">
        <v>1</v>
      </c>
      <c r="K16" s="157">
        <v>1</v>
      </c>
      <c r="L16" s="157">
        <v>0</v>
      </c>
      <c r="M16" s="157">
        <v>0</v>
      </c>
      <c r="N16" s="157">
        <v>0</v>
      </c>
      <c r="O16" s="118">
        <f t="shared" si="0"/>
        <v>26</v>
      </c>
    </row>
    <row r="17" spans="1:15" x14ac:dyDescent="0.25">
      <c r="A17" s="116" t="s">
        <v>35</v>
      </c>
      <c r="B17" s="157">
        <v>4</v>
      </c>
      <c r="C17" s="157">
        <v>2</v>
      </c>
      <c r="D17" s="157">
        <v>16</v>
      </c>
      <c r="E17" s="157">
        <v>12</v>
      </c>
      <c r="F17" s="157">
        <v>5</v>
      </c>
      <c r="G17" s="157">
        <v>2</v>
      </c>
      <c r="H17" s="157">
        <v>1</v>
      </c>
      <c r="I17" s="157">
        <v>2</v>
      </c>
      <c r="J17" s="157">
        <v>0</v>
      </c>
      <c r="K17" s="157">
        <v>1</v>
      </c>
      <c r="L17" s="157">
        <v>0</v>
      </c>
      <c r="M17" s="157">
        <v>1</v>
      </c>
      <c r="N17" s="157">
        <v>3</v>
      </c>
      <c r="O17" s="118">
        <f t="shared" si="0"/>
        <v>49</v>
      </c>
    </row>
    <row r="18" spans="1:15" x14ac:dyDescent="0.25">
      <c r="A18" s="116" t="s">
        <v>36</v>
      </c>
      <c r="B18" s="157">
        <v>3</v>
      </c>
      <c r="C18" s="157">
        <v>2</v>
      </c>
      <c r="D18" s="157">
        <v>23</v>
      </c>
      <c r="E18" s="157">
        <v>13</v>
      </c>
      <c r="F18" s="157">
        <v>6</v>
      </c>
      <c r="G18" s="157">
        <v>4</v>
      </c>
      <c r="H18" s="157">
        <v>0</v>
      </c>
      <c r="I18" s="157">
        <v>2</v>
      </c>
      <c r="J18" s="157">
        <v>2</v>
      </c>
      <c r="K18" s="157">
        <v>1</v>
      </c>
      <c r="L18" s="157">
        <v>0</v>
      </c>
      <c r="M18" s="157">
        <v>4</v>
      </c>
      <c r="N18" s="157">
        <v>0</v>
      </c>
      <c r="O18" s="118">
        <f t="shared" si="0"/>
        <v>60</v>
      </c>
    </row>
    <row r="19" spans="1:15" x14ac:dyDescent="0.25">
      <c r="A19" s="116" t="s">
        <v>37</v>
      </c>
      <c r="B19" s="157">
        <v>0</v>
      </c>
      <c r="C19" s="157">
        <v>1</v>
      </c>
      <c r="D19" s="157">
        <v>26</v>
      </c>
      <c r="E19" s="157">
        <v>8</v>
      </c>
      <c r="F19" s="157">
        <v>9</v>
      </c>
      <c r="G19" s="157">
        <v>1</v>
      </c>
      <c r="H19" s="157">
        <v>1</v>
      </c>
      <c r="I19" s="157">
        <v>1</v>
      </c>
      <c r="J19" s="157">
        <v>1</v>
      </c>
      <c r="K19" s="157">
        <v>1</v>
      </c>
      <c r="L19" s="157">
        <v>0</v>
      </c>
      <c r="M19" s="157">
        <v>5</v>
      </c>
      <c r="N19" s="157">
        <v>1</v>
      </c>
      <c r="O19" s="118">
        <f t="shared" si="0"/>
        <v>55</v>
      </c>
    </row>
    <row r="20" spans="1:15" x14ac:dyDescent="0.25">
      <c r="A20" s="116" t="s">
        <v>38</v>
      </c>
      <c r="B20" s="157">
        <v>4</v>
      </c>
      <c r="C20" s="157">
        <v>2</v>
      </c>
      <c r="D20" s="157">
        <v>15</v>
      </c>
      <c r="E20" s="157">
        <v>15</v>
      </c>
      <c r="F20" s="157">
        <v>5</v>
      </c>
      <c r="G20" s="157">
        <v>3</v>
      </c>
      <c r="H20" s="157">
        <v>0</v>
      </c>
      <c r="I20" s="157">
        <v>0</v>
      </c>
      <c r="J20" s="157">
        <v>1</v>
      </c>
      <c r="K20" s="157">
        <v>3</v>
      </c>
      <c r="L20" s="157">
        <v>0</v>
      </c>
      <c r="M20" s="157">
        <v>4</v>
      </c>
      <c r="N20" s="157">
        <v>0</v>
      </c>
      <c r="O20" s="118">
        <f t="shared" si="0"/>
        <v>52</v>
      </c>
    </row>
    <row r="21" spans="1:15" x14ac:dyDescent="0.25">
      <c r="A21" s="116" t="s">
        <v>39</v>
      </c>
      <c r="B21" s="157">
        <v>2</v>
      </c>
      <c r="C21" s="157">
        <v>1</v>
      </c>
      <c r="D21" s="157">
        <v>25</v>
      </c>
      <c r="E21" s="157">
        <v>14</v>
      </c>
      <c r="F21" s="157">
        <v>7</v>
      </c>
      <c r="G21" s="157">
        <v>2</v>
      </c>
      <c r="H21" s="157">
        <v>0</v>
      </c>
      <c r="I21" s="157">
        <v>0</v>
      </c>
      <c r="J21" s="157">
        <v>0</v>
      </c>
      <c r="K21" s="157">
        <v>2</v>
      </c>
      <c r="L21" s="157">
        <v>0</v>
      </c>
      <c r="M21" s="157">
        <v>4</v>
      </c>
      <c r="N21" s="157">
        <v>4</v>
      </c>
      <c r="O21" s="118">
        <f t="shared" si="0"/>
        <v>61</v>
      </c>
    </row>
    <row r="22" spans="1:15" x14ac:dyDescent="0.25">
      <c r="A22" s="116" t="s">
        <v>40</v>
      </c>
      <c r="B22" s="157">
        <v>1</v>
      </c>
      <c r="C22" s="157">
        <v>2</v>
      </c>
      <c r="D22" s="157">
        <v>23</v>
      </c>
      <c r="E22" s="157">
        <v>16</v>
      </c>
      <c r="F22" s="157">
        <v>5</v>
      </c>
      <c r="G22" s="157">
        <v>2</v>
      </c>
      <c r="H22" s="157">
        <v>1</v>
      </c>
      <c r="I22" s="157">
        <v>2</v>
      </c>
      <c r="J22" s="157">
        <v>1</v>
      </c>
      <c r="K22" s="157">
        <v>2</v>
      </c>
      <c r="L22" s="157">
        <v>0</v>
      </c>
      <c r="M22" s="157">
        <v>3</v>
      </c>
      <c r="N22" s="157">
        <v>2</v>
      </c>
      <c r="O22" s="118">
        <f t="shared" si="0"/>
        <v>60</v>
      </c>
    </row>
    <row r="23" spans="1:15" x14ac:dyDescent="0.25">
      <c r="A23" s="116" t="s">
        <v>41</v>
      </c>
      <c r="B23" s="157">
        <v>4</v>
      </c>
      <c r="C23" s="157">
        <v>3</v>
      </c>
      <c r="D23" s="157">
        <v>29</v>
      </c>
      <c r="E23" s="157">
        <v>20</v>
      </c>
      <c r="F23" s="157">
        <v>5</v>
      </c>
      <c r="G23" s="157">
        <v>0</v>
      </c>
      <c r="H23" s="157">
        <v>1</v>
      </c>
      <c r="I23" s="157">
        <v>0</v>
      </c>
      <c r="J23" s="157">
        <v>0</v>
      </c>
      <c r="K23" s="157">
        <v>3</v>
      </c>
      <c r="L23" s="157">
        <v>0</v>
      </c>
      <c r="M23" s="157">
        <v>7</v>
      </c>
      <c r="N23" s="157">
        <v>4</v>
      </c>
      <c r="O23" s="118">
        <f t="shared" si="0"/>
        <v>76</v>
      </c>
    </row>
    <row r="24" spans="1:15" x14ac:dyDescent="0.25">
      <c r="A24" s="116" t="s">
        <v>42</v>
      </c>
      <c r="B24" s="157">
        <v>5</v>
      </c>
      <c r="C24" s="157">
        <v>5</v>
      </c>
      <c r="D24" s="157">
        <v>52</v>
      </c>
      <c r="E24" s="157">
        <v>25</v>
      </c>
      <c r="F24" s="157">
        <v>7</v>
      </c>
      <c r="G24" s="157">
        <v>0</v>
      </c>
      <c r="H24" s="157">
        <v>0</v>
      </c>
      <c r="I24" s="157">
        <v>2</v>
      </c>
      <c r="J24" s="157">
        <v>0</v>
      </c>
      <c r="K24" s="157">
        <v>3</v>
      </c>
      <c r="L24" s="157">
        <v>0</v>
      </c>
      <c r="M24" s="157">
        <v>8</v>
      </c>
      <c r="N24" s="157">
        <v>5</v>
      </c>
      <c r="O24" s="118">
        <f t="shared" si="0"/>
        <v>112</v>
      </c>
    </row>
    <row r="25" spans="1:15" x14ac:dyDescent="0.25">
      <c r="A25" s="116" t="s">
        <v>43</v>
      </c>
      <c r="B25" s="157">
        <v>1</v>
      </c>
      <c r="C25" s="157">
        <v>5</v>
      </c>
      <c r="D25" s="157">
        <v>54</v>
      </c>
      <c r="E25" s="157">
        <v>35</v>
      </c>
      <c r="F25" s="157">
        <v>9</v>
      </c>
      <c r="G25" s="157">
        <v>0</v>
      </c>
      <c r="H25" s="157">
        <v>0</v>
      </c>
      <c r="I25" s="157">
        <v>0</v>
      </c>
      <c r="J25" s="157">
        <v>0</v>
      </c>
      <c r="K25" s="157">
        <v>1</v>
      </c>
      <c r="L25" s="157">
        <v>0</v>
      </c>
      <c r="M25" s="157">
        <v>4</v>
      </c>
      <c r="N25" s="157">
        <v>4</v>
      </c>
      <c r="O25" s="118">
        <f t="shared" si="0"/>
        <v>113</v>
      </c>
    </row>
    <row r="26" spans="1:15" x14ac:dyDescent="0.25">
      <c r="A26" s="116" t="s">
        <v>44</v>
      </c>
      <c r="B26" s="157">
        <v>0</v>
      </c>
      <c r="C26" s="157">
        <v>8</v>
      </c>
      <c r="D26" s="157">
        <v>68</v>
      </c>
      <c r="E26" s="157">
        <v>32</v>
      </c>
      <c r="F26" s="157">
        <v>8</v>
      </c>
      <c r="G26" s="157">
        <v>0</v>
      </c>
      <c r="H26" s="157">
        <v>1</v>
      </c>
      <c r="I26" s="157">
        <v>1</v>
      </c>
      <c r="J26" s="157">
        <v>1</v>
      </c>
      <c r="K26" s="157">
        <v>3</v>
      </c>
      <c r="L26" s="157">
        <v>0</v>
      </c>
      <c r="M26" s="157">
        <v>3</v>
      </c>
      <c r="N26" s="157">
        <v>2</v>
      </c>
      <c r="O26" s="118">
        <f t="shared" si="0"/>
        <v>127</v>
      </c>
    </row>
    <row r="27" spans="1:15" x14ac:dyDescent="0.25">
      <c r="A27" s="116" t="s">
        <v>45</v>
      </c>
      <c r="B27" s="157">
        <v>0</v>
      </c>
      <c r="C27" s="157">
        <v>3</v>
      </c>
      <c r="D27" s="157">
        <v>65</v>
      </c>
      <c r="E27" s="157">
        <v>49</v>
      </c>
      <c r="F27" s="157">
        <v>3</v>
      </c>
      <c r="G27" s="157">
        <v>0</v>
      </c>
      <c r="H27" s="157">
        <v>0</v>
      </c>
      <c r="I27" s="157">
        <v>0</v>
      </c>
      <c r="J27" s="157">
        <v>0</v>
      </c>
      <c r="K27" s="157">
        <v>0</v>
      </c>
      <c r="L27" s="157">
        <v>0</v>
      </c>
      <c r="M27" s="157">
        <v>3</v>
      </c>
      <c r="N27" s="157">
        <v>2</v>
      </c>
      <c r="O27" s="118">
        <f t="shared" si="0"/>
        <v>125</v>
      </c>
    </row>
    <row r="28" spans="1:15" x14ac:dyDescent="0.25">
      <c r="A28" s="116" t="s">
        <v>46</v>
      </c>
      <c r="B28" s="157">
        <v>2</v>
      </c>
      <c r="C28" s="157">
        <v>4</v>
      </c>
      <c r="D28" s="157">
        <v>69</v>
      </c>
      <c r="E28" s="157">
        <v>57</v>
      </c>
      <c r="F28" s="157">
        <v>1</v>
      </c>
      <c r="G28" s="157">
        <v>0</v>
      </c>
      <c r="H28" s="157">
        <v>0</v>
      </c>
      <c r="I28" s="157">
        <v>0</v>
      </c>
      <c r="J28" s="157">
        <v>0</v>
      </c>
      <c r="K28" s="157">
        <v>3</v>
      </c>
      <c r="L28" s="157">
        <v>0</v>
      </c>
      <c r="M28" s="157">
        <v>6</v>
      </c>
      <c r="N28" s="157">
        <v>1</v>
      </c>
      <c r="O28" s="118">
        <f t="shared" si="0"/>
        <v>143</v>
      </c>
    </row>
    <row r="29" spans="1:15" x14ac:dyDescent="0.25">
      <c r="A29" s="116" t="s">
        <v>47</v>
      </c>
      <c r="B29" s="192">
        <v>1</v>
      </c>
      <c r="C29" s="192">
        <v>7</v>
      </c>
      <c r="D29" s="192">
        <v>51</v>
      </c>
      <c r="E29" s="192">
        <v>71</v>
      </c>
      <c r="F29" s="192">
        <v>4</v>
      </c>
      <c r="G29" s="192">
        <v>0</v>
      </c>
      <c r="H29" s="192">
        <v>0</v>
      </c>
      <c r="I29" s="192">
        <v>1</v>
      </c>
      <c r="J29" s="192">
        <v>0</v>
      </c>
      <c r="K29" s="157">
        <v>0</v>
      </c>
      <c r="L29" s="157">
        <v>0</v>
      </c>
      <c r="M29" s="157">
        <v>4</v>
      </c>
      <c r="N29" s="157">
        <v>0</v>
      </c>
      <c r="O29" s="118">
        <f t="shared" si="0"/>
        <v>139</v>
      </c>
    </row>
    <row r="30" spans="1:15" x14ac:dyDescent="0.25">
      <c r="A30" s="116" t="s">
        <v>48</v>
      </c>
      <c r="B30" s="157">
        <v>0</v>
      </c>
      <c r="C30" s="157">
        <v>0</v>
      </c>
      <c r="D30" s="157">
        <v>41</v>
      </c>
      <c r="E30" s="157">
        <v>69</v>
      </c>
      <c r="F30" s="157">
        <v>1</v>
      </c>
      <c r="G30" s="157">
        <v>0</v>
      </c>
      <c r="H30" s="157">
        <v>0</v>
      </c>
      <c r="I30" s="157">
        <v>0</v>
      </c>
      <c r="J30" s="157">
        <v>0</v>
      </c>
      <c r="K30" s="157">
        <v>0</v>
      </c>
      <c r="L30" s="157">
        <v>0</v>
      </c>
      <c r="M30" s="157">
        <v>1</v>
      </c>
      <c r="N30" s="157">
        <v>0</v>
      </c>
      <c r="O30" s="118">
        <f t="shared" si="0"/>
        <v>112</v>
      </c>
    </row>
    <row r="31" spans="1:15" x14ac:dyDescent="0.25">
      <c r="A31" s="116" t="s">
        <v>49</v>
      </c>
      <c r="B31" s="157">
        <v>0</v>
      </c>
      <c r="C31" s="157">
        <v>0</v>
      </c>
      <c r="D31" s="157">
        <v>17</v>
      </c>
      <c r="E31" s="157">
        <v>59</v>
      </c>
      <c r="F31" s="157">
        <v>0</v>
      </c>
      <c r="G31" s="157">
        <v>0</v>
      </c>
      <c r="H31" s="157">
        <v>0</v>
      </c>
      <c r="I31" s="157">
        <v>0</v>
      </c>
      <c r="J31" s="157">
        <v>0</v>
      </c>
      <c r="K31" s="157">
        <v>0</v>
      </c>
      <c r="L31" s="157">
        <v>0</v>
      </c>
      <c r="M31" s="157">
        <v>1</v>
      </c>
      <c r="N31" s="157">
        <v>0</v>
      </c>
      <c r="O31" s="118">
        <f t="shared" si="0"/>
        <v>77</v>
      </c>
    </row>
    <row r="32" spans="1:15" x14ac:dyDescent="0.25">
      <c r="A32" s="116" t="s">
        <v>50</v>
      </c>
      <c r="B32" s="157">
        <v>0</v>
      </c>
      <c r="C32" s="157">
        <v>0</v>
      </c>
      <c r="D32" s="157">
        <v>9</v>
      </c>
      <c r="E32" s="157">
        <v>38</v>
      </c>
      <c r="F32" s="157">
        <v>0</v>
      </c>
      <c r="G32" s="157">
        <v>0</v>
      </c>
      <c r="H32" s="157">
        <v>0</v>
      </c>
      <c r="I32" s="157">
        <v>0</v>
      </c>
      <c r="J32" s="157">
        <v>0</v>
      </c>
      <c r="K32" s="157">
        <v>0</v>
      </c>
      <c r="L32" s="157">
        <v>0</v>
      </c>
      <c r="M32" s="157">
        <v>0</v>
      </c>
      <c r="N32" s="157">
        <v>0</v>
      </c>
      <c r="O32" s="118">
        <f t="shared" si="0"/>
        <v>47</v>
      </c>
    </row>
    <row r="33" spans="1:18" x14ac:dyDescent="0.25">
      <c r="A33" s="116" t="s">
        <v>51</v>
      </c>
      <c r="B33" s="157">
        <v>0</v>
      </c>
      <c r="C33" s="157">
        <v>0</v>
      </c>
      <c r="D33" s="157">
        <v>1</v>
      </c>
      <c r="E33" s="157">
        <v>9</v>
      </c>
      <c r="F33" s="157">
        <v>0</v>
      </c>
      <c r="G33" s="157">
        <v>0</v>
      </c>
      <c r="H33" s="157">
        <v>0</v>
      </c>
      <c r="I33" s="157">
        <v>0</v>
      </c>
      <c r="J33" s="157">
        <v>0</v>
      </c>
      <c r="K33" s="157">
        <v>0</v>
      </c>
      <c r="L33" s="157">
        <v>0</v>
      </c>
      <c r="M33" s="157">
        <v>0</v>
      </c>
      <c r="N33" s="157">
        <v>0</v>
      </c>
      <c r="O33" s="118">
        <f t="shared" si="0"/>
        <v>10</v>
      </c>
    </row>
    <row r="34" spans="1:18" x14ac:dyDescent="0.25">
      <c r="A34" s="116" t="s">
        <v>52</v>
      </c>
      <c r="B34" s="157">
        <v>0</v>
      </c>
      <c r="C34" s="157">
        <v>0</v>
      </c>
      <c r="D34" s="157">
        <v>1</v>
      </c>
      <c r="E34" s="157">
        <v>1</v>
      </c>
      <c r="F34" s="157">
        <v>0</v>
      </c>
      <c r="G34" s="157">
        <v>0</v>
      </c>
      <c r="H34" s="157">
        <v>0</v>
      </c>
      <c r="I34" s="157">
        <v>0</v>
      </c>
      <c r="J34" s="157">
        <v>0</v>
      </c>
      <c r="K34" s="157">
        <v>0</v>
      </c>
      <c r="L34" s="157">
        <v>0</v>
      </c>
      <c r="M34" s="157">
        <v>0</v>
      </c>
      <c r="N34" s="157">
        <v>0</v>
      </c>
      <c r="O34" s="118">
        <f t="shared" si="0"/>
        <v>2</v>
      </c>
    </row>
    <row r="35" spans="1:18" x14ac:dyDescent="0.25">
      <c r="A35" s="119" t="s">
        <v>11</v>
      </c>
      <c r="B35" s="118">
        <f>SUM(B14:B34)</f>
        <v>29</v>
      </c>
      <c r="C35" s="118">
        <f t="shared" ref="C35:N35" si="1">SUM(C14:C34)</f>
        <v>47</v>
      </c>
      <c r="D35" s="118">
        <f t="shared" si="1"/>
        <v>603</v>
      </c>
      <c r="E35" s="118">
        <f t="shared" si="1"/>
        <v>574</v>
      </c>
      <c r="F35" s="118">
        <f t="shared" si="1"/>
        <v>79</v>
      </c>
      <c r="G35" s="118">
        <f t="shared" si="1"/>
        <v>18</v>
      </c>
      <c r="H35" s="118">
        <f t="shared" si="1"/>
        <v>6</v>
      </c>
      <c r="I35" s="118">
        <f t="shared" si="1"/>
        <v>17</v>
      </c>
      <c r="J35" s="118">
        <f t="shared" si="1"/>
        <v>10</v>
      </c>
      <c r="K35" s="118">
        <f t="shared" si="1"/>
        <v>26</v>
      </c>
      <c r="L35" s="118">
        <f t="shared" si="1"/>
        <v>0</v>
      </c>
      <c r="M35" s="118">
        <f t="shared" si="1"/>
        <v>65</v>
      </c>
      <c r="N35" s="118">
        <f t="shared" si="1"/>
        <v>29</v>
      </c>
      <c r="O35" s="118">
        <f>SUM(O14:O34)</f>
        <v>1503</v>
      </c>
    </row>
    <row r="37" spans="1:18" s="25" customFormat="1" x14ac:dyDescent="0.25">
      <c r="A37" s="93" t="s">
        <v>389</v>
      </c>
      <c r="B37" s="93"/>
      <c r="C37" s="93"/>
      <c r="D37" s="93"/>
      <c r="E37" s="93"/>
      <c r="F37" s="93"/>
      <c r="G37" s="93"/>
      <c r="H37" s="24"/>
      <c r="I37" s="24"/>
      <c r="J37" s="24"/>
      <c r="K37" s="24"/>
      <c r="L37" s="24"/>
      <c r="M37" s="24"/>
      <c r="N37" s="24"/>
      <c r="O37" s="24"/>
      <c r="P37" s="24"/>
      <c r="Q37" s="24"/>
      <c r="R37" s="24"/>
    </row>
    <row r="38" spans="1:18" x14ac:dyDescent="0.25">
      <c r="A38" s="87"/>
      <c r="B38" s="196"/>
      <c r="C38" s="196"/>
      <c r="D38" s="196"/>
      <c r="E38" s="196"/>
      <c r="F38" s="196"/>
      <c r="G38" s="196"/>
      <c r="H38" s="196"/>
      <c r="I38" s="196"/>
      <c r="J38" s="196"/>
      <c r="K38" s="196"/>
      <c r="L38" s="196"/>
      <c r="M38" s="196"/>
    </row>
    <row r="39" spans="1:18" s="315" customFormat="1" ht="60" x14ac:dyDescent="0.25">
      <c r="A39" s="313" t="s">
        <v>53</v>
      </c>
      <c r="B39" s="312" t="s">
        <v>319</v>
      </c>
      <c r="C39" s="312" t="s">
        <v>315</v>
      </c>
      <c r="D39" s="312" t="s">
        <v>54</v>
      </c>
      <c r="E39" s="312" t="s">
        <v>55</v>
      </c>
      <c r="F39" s="312" t="s">
        <v>56</v>
      </c>
      <c r="G39" s="312" t="s">
        <v>57</v>
      </c>
      <c r="H39" s="312" t="s">
        <v>58</v>
      </c>
      <c r="I39" s="312" t="s">
        <v>59</v>
      </c>
      <c r="J39" s="312" t="s">
        <v>60</v>
      </c>
      <c r="K39" s="312" t="s">
        <v>61</v>
      </c>
      <c r="L39" s="312" t="s">
        <v>388</v>
      </c>
      <c r="M39" s="312" t="s">
        <v>63</v>
      </c>
      <c r="N39" s="312" t="s">
        <v>22</v>
      </c>
      <c r="O39" s="312" t="s">
        <v>19</v>
      </c>
      <c r="P39" s="314"/>
      <c r="Q39" s="314"/>
      <c r="R39" s="314"/>
    </row>
    <row r="40" spans="1:18" x14ac:dyDescent="0.25">
      <c r="A40" s="116" t="s">
        <v>3</v>
      </c>
      <c r="B40" s="157">
        <v>0</v>
      </c>
      <c r="C40" s="157">
        <v>1</v>
      </c>
      <c r="D40" s="157">
        <v>3</v>
      </c>
      <c r="E40" s="157">
        <v>11</v>
      </c>
      <c r="F40" s="157">
        <v>0</v>
      </c>
      <c r="G40" s="157">
        <v>0</v>
      </c>
      <c r="H40" s="157">
        <v>0</v>
      </c>
      <c r="I40" s="157">
        <v>5</v>
      </c>
      <c r="J40" s="157">
        <v>0</v>
      </c>
      <c r="K40" s="157">
        <v>0</v>
      </c>
      <c r="L40" s="157">
        <v>0</v>
      </c>
      <c r="M40" s="157">
        <v>2</v>
      </c>
      <c r="N40" s="157">
        <v>3</v>
      </c>
      <c r="O40" s="188">
        <f>SUM(B40:N40)</f>
        <v>25</v>
      </c>
    </row>
    <row r="41" spans="1:18" x14ac:dyDescent="0.25">
      <c r="A41" s="116" t="s">
        <v>64</v>
      </c>
      <c r="B41" s="157">
        <v>0</v>
      </c>
      <c r="C41" s="157">
        <v>2</v>
      </c>
      <c r="D41" s="157">
        <v>1</v>
      </c>
      <c r="E41" s="157">
        <v>5</v>
      </c>
      <c r="F41" s="157">
        <v>2</v>
      </c>
      <c r="G41" s="157">
        <v>1</v>
      </c>
      <c r="H41" s="157">
        <v>0</v>
      </c>
      <c r="I41" s="157">
        <v>1</v>
      </c>
      <c r="J41" s="157">
        <v>1</v>
      </c>
      <c r="K41" s="157">
        <v>0</v>
      </c>
      <c r="L41" s="157">
        <v>0</v>
      </c>
      <c r="M41" s="157">
        <v>0</v>
      </c>
      <c r="N41" s="157">
        <v>0</v>
      </c>
      <c r="O41" s="188">
        <f t="shared" ref="O41:O60" si="2">SUM(B41:N41)</f>
        <v>13</v>
      </c>
    </row>
    <row r="42" spans="1:18" x14ac:dyDescent="0.25">
      <c r="A42" s="116" t="s">
        <v>65</v>
      </c>
      <c r="B42" s="157">
        <v>0</v>
      </c>
      <c r="C42" s="157">
        <v>2</v>
      </c>
      <c r="D42" s="157">
        <v>2</v>
      </c>
      <c r="E42" s="157">
        <v>3</v>
      </c>
      <c r="F42" s="157">
        <v>1</v>
      </c>
      <c r="G42" s="157">
        <v>0</v>
      </c>
      <c r="H42" s="157">
        <v>0</v>
      </c>
      <c r="I42" s="157">
        <v>1</v>
      </c>
      <c r="J42" s="157">
        <v>0</v>
      </c>
      <c r="K42" s="157">
        <v>0</v>
      </c>
      <c r="L42" s="157">
        <v>0</v>
      </c>
      <c r="M42" s="157">
        <v>0</v>
      </c>
      <c r="N42" s="157">
        <v>0</v>
      </c>
      <c r="O42" s="188">
        <f t="shared" si="2"/>
        <v>9</v>
      </c>
    </row>
    <row r="43" spans="1:18" x14ac:dyDescent="0.25">
      <c r="A43" s="116" t="s">
        <v>35</v>
      </c>
      <c r="B43" s="157">
        <v>0</v>
      </c>
      <c r="C43" s="157">
        <v>6</v>
      </c>
      <c r="D43" s="157">
        <v>4</v>
      </c>
      <c r="E43" s="157">
        <v>2</v>
      </c>
      <c r="F43" s="157">
        <v>0</v>
      </c>
      <c r="G43" s="157">
        <v>0</v>
      </c>
      <c r="H43" s="157">
        <v>0</v>
      </c>
      <c r="I43" s="157">
        <v>0</v>
      </c>
      <c r="J43" s="157">
        <v>0</v>
      </c>
      <c r="K43" s="157">
        <v>0</v>
      </c>
      <c r="L43" s="157">
        <v>0</v>
      </c>
      <c r="M43" s="157">
        <v>0</v>
      </c>
      <c r="N43" s="157">
        <v>0</v>
      </c>
      <c r="O43" s="188">
        <f t="shared" si="2"/>
        <v>12</v>
      </c>
    </row>
    <row r="44" spans="1:18" x14ac:dyDescent="0.25">
      <c r="A44" s="116" t="s">
        <v>36</v>
      </c>
      <c r="B44" s="157">
        <v>1</v>
      </c>
      <c r="C44" s="157">
        <v>2</v>
      </c>
      <c r="D44" s="157">
        <v>4</v>
      </c>
      <c r="E44" s="157">
        <v>3</v>
      </c>
      <c r="F44" s="157">
        <v>0</v>
      </c>
      <c r="G44" s="157">
        <v>0</v>
      </c>
      <c r="H44" s="157">
        <v>0</v>
      </c>
      <c r="I44" s="157">
        <v>0</v>
      </c>
      <c r="J44" s="157">
        <v>1</v>
      </c>
      <c r="K44" s="157">
        <v>0</v>
      </c>
      <c r="L44" s="157">
        <v>0</v>
      </c>
      <c r="M44" s="157">
        <v>3</v>
      </c>
      <c r="N44" s="157">
        <v>0</v>
      </c>
      <c r="O44" s="188">
        <f t="shared" si="2"/>
        <v>14</v>
      </c>
    </row>
    <row r="45" spans="1:18" x14ac:dyDescent="0.25">
      <c r="A45" s="116" t="s">
        <v>37</v>
      </c>
      <c r="B45" s="157">
        <v>0</v>
      </c>
      <c r="C45" s="157">
        <v>1</v>
      </c>
      <c r="D45" s="157">
        <v>1</v>
      </c>
      <c r="E45" s="157">
        <v>4</v>
      </c>
      <c r="F45" s="157">
        <v>0</v>
      </c>
      <c r="G45" s="157">
        <v>0</v>
      </c>
      <c r="H45" s="157">
        <v>0</v>
      </c>
      <c r="I45" s="157">
        <v>1</v>
      </c>
      <c r="J45" s="157">
        <v>0</v>
      </c>
      <c r="K45" s="157">
        <v>2</v>
      </c>
      <c r="L45" s="157">
        <v>0</v>
      </c>
      <c r="M45" s="157">
        <v>1</v>
      </c>
      <c r="N45" s="157">
        <v>1</v>
      </c>
      <c r="O45" s="188">
        <f t="shared" si="2"/>
        <v>11</v>
      </c>
    </row>
    <row r="46" spans="1:18" x14ac:dyDescent="0.25">
      <c r="A46" s="116" t="s">
        <v>38</v>
      </c>
      <c r="B46" s="157">
        <v>0</v>
      </c>
      <c r="C46" s="157">
        <v>3</v>
      </c>
      <c r="D46" s="157">
        <v>5</v>
      </c>
      <c r="E46" s="157">
        <v>3</v>
      </c>
      <c r="F46" s="157">
        <v>1</v>
      </c>
      <c r="G46" s="157">
        <v>0</v>
      </c>
      <c r="H46" s="157">
        <v>0</v>
      </c>
      <c r="I46" s="157">
        <v>0</v>
      </c>
      <c r="J46" s="157">
        <v>0</v>
      </c>
      <c r="K46" s="157">
        <v>1</v>
      </c>
      <c r="L46" s="157">
        <v>0</v>
      </c>
      <c r="M46" s="157">
        <v>0</v>
      </c>
      <c r="N46" s="157">
        <v>1</v>
      </c>
      <c r="O46" s="188">
        <f t="shared" si="2"/>
        <v>14</v>
      </c>
    </row>
    <row r="47" spans="1:18" x14ac:dyDescent="0.25">
      <c r="A47" s="116" t="s">
        <v>39</v>
      </c>
      <c r="B47" s="157">
        <v>0</v>
      </c>
      <c r="C47" s="157">
        <v>3</v>
      </c>
      <c r="D47" s="157">
        <v>3</v>
      </c>
      <c r="E47" s="157">
        <v>4</v>
      </c>
      <c r="F47" s="157">
        <v>1</v>
      </c>
      <c r="G47" s="157">
        <v>0</v>
      </c>
      <c r="H47" s="157">
        <v>0</v>
      </c>
      <c r="I47" s="157">
        <v>0</v>
      </c>
      <c r="J47" s="157">
        <v>0</v>
      </c>
      <c r="K47" s="157">
        <v>0</v>
      </c>
      <c r="L47" s="157">
        <v>0</v>
      </c>
      <c r="M47" s="157">
        <v>1</v>
      </c>
      <c r="N47" s="157">
        <v>0</v>
      </c>
      <c r="O47" s="188">
        <f t="shared" si="2"/>
        <v>12</v>
      </c>
    </row>
    <row r="48" spans="1:18" x14ac:dyDescent="0.25">
      <c r="A48" s="116" t="s">
        <v>40</v>
      </c>
      <c r="B48" s="157">
        <v>1</v>
      </c>
      <c r="C48" s="157">
        <v>4</v>
      </c>
      <c r="D48" s="157">
        <v>3</v>
      </c>
      <c r="E48" s="157">
        <v>4</v>
      </c>
      <c r="F48" s="157">
        <v>0</v>
      </c>
      <c r="G48" s="157">
        <v>0</v>
      </c>
      <c r="H48" s="157">
        <v>0</v>
      </c>
      <c r="I48" s="157">
        <v>0</v>
      </c>
      <c r="J48" s="157">
        <v>0</v>
      </c>
      <c r="K48" s="157">
        <v>2</v>
      </c>
      <c r="L48" s="157">
        <v>0</v>
      </c>
      <c r="M48" s="157">
        <v>0</v>
      </c>
      <c r="N48" s="157">
        <v>0</v>
      </c>
      <c r="O48" s="188">
        <f t="shared" si="2"/>
        <v>14</v>
      </c>
    </row>
    <row r="49" spans="1:18" x14ac:dyDescent="0.25">
      <c r="A49" s="116" t="s">
        <v>41</v>
      </c>
      <c r="B49" s="157">
        <v>0</v>
      </c>
      <c r="C49" s="157">
        <v>3</v>
      </c>
      <c r="D49" s="157">
        <v>9</v>
      </c>
      <c r="E49" s="157">
        <v>4</v>
      </c>
      <c r="F49" s="157">
        <v>0</v>
      </c>
      <c r="G49" s="157">
        <v>0</v>
      </c>
      <c r="H49" s="157">
        <v>0</v>
      </c>
      <c r="I49" s="157">
        <v>0</v>
      </c>
      <c r="J49" s="157">
        <v>0</v>
      </c>
      <c r="K49" s="157">
        <v>1</v>
      </c>
      <c r="L49" s="157">
        <v>0</v>
      </c>
      <c r="M49" s="157">
        <v>2</v>
      </c>
      <c r="N49" s="157">
        <v>2</v>
      </c>
      <c r="O49" s="188">
        <f t="shared" si="2"/>
        <v>21</v>
      </c>
    </row>
    <row r="50" spans="1:18" x14ac:dyDescent="0.25">
      <c r="A50" s="116" t="s">
        <v>42</v>
      </c>
      <c r="B50" s="157">
        <v>0</v>
      </c>
      <c r="C50" s="157">
        <v>12</v>
      </c>
      <c r="D50" s="157">
        <v>13</v>
      </c>
      <c r="E50" s="157">
        <v>8</v>
      </c>
      <c r="F50" s="157">
        <v>1</v>
      </c>
      <c r="G50" s="157">
        <v>0</v>
      </c>
      <c r="H50" s="157">
        <v>0</v>
      </c>
      <c r="I50" s="157">
        <v>0</v>
      </c>
      <c r="J50" s="157">
        <v>0</v>
      </c>
      <c r="K50" s="157">
        <v>1</v>
      </c>
      <c r="L50" s="157">
        <v>0</v>
      </c>
      <c r="M50" s="157">
        <v>1</v>
      </c>
      <c r="N50" s="157">
        <v>2</v>
      </c>
      <c r="O50" s="188">
        <f t="shared" si="2"/>
        <v>38</v>
      </c>
    </row>
    <row r="51" spans="1:18" x14ac:dyDescent="0.25">
      <c r="A51" s="116" t="s">
        <v>43</v>
      </c>
      <c r="B51" s="157">
        <v>1</v>
      </c>
      <c r="C51" s="157">
        <v>8</v>
      </c>
      <c r="D51" s="157">
        <v>12</v>
      </c>
      <c r="E51" s="157">
        <v>21</v>
      </c>
      <c r="F51" s="157">
        <v>1</v>
      </c>
      <c r="G51" s="157">
        <v>0</v>
      </c>
      <c r="H51" s="157">
        <v>1</v>
      </c>
      <c r="I51" s="157">
        <v>0</v>
      </c>
      <c r="J51" s="157">
        <v>0</v>
      </c>
      <c r="K51" s="157">
        <v>0</v>
      </c>
      <c r="L51" s="157">
        <v>0</v>
      </c>
      <c r="M51" s="157">
        <v>2</v>
      </c>
      <c r="N51" s="157">
        <v>1</v>
      </c>
      <c r="O51" s="188">
        <f t="shared" si="2"/>
        <v>47</v>
      </c>
    </row>
    <row r="52" spans="1:18" x14ac:dyDescent="0.25">
      <c r="A52" s="116" t="s">
        <v>44</v>
      </c>
      <c r="B52" s="157">
        <v>2</v>
      </c>
      <c r="C52" s="157">
        <v>7</v>
      </c>
      <c r="D52" s="157">
        <v>12</v>
      </c>
      <c r="E52" s="157">
        <v>22</v>
      </c>
      <c r="F52" s="157">
        <v>0</v>
      </c>
      <c r="G52" s="157">
        <v>0</v>
      </c>
      <c r="H52" s="157">
        <v>0</v>
      </c>
      <c r="I52" s="157">
        <v>0</v>
      </c>
      <c r="J52" s="157">
        <v>0</v>
      </c>
      <c r="K52" s="157">
        <v>0</v>
      </c>
      <c r="L52" s="157">
        <v>0</v>
      </c>
      <c r="M52" s="157">
        <v>1</v>
      </c>
      <c r="N52" s="157">
        <v>0</v>
      </c>
      <c r="O52" s="188">
        <f t="shared" si="2"/>
        <v>44</v>
      </c>
    </row>
    <row r="53" spans="1:18" x14ac:dyDescent="0.25">
      <c r="A53" s="116" t="s">
        <v>45</v>
      </c>
      <c r="B53" s="157">
        <v>2</v>
      </c>
      <c r="C53" s="157">
        <v>7</v>
      </c>
      <c r="D53" s="157">
        <v>15</v>
      </c>
      <c r="E53" s="157">
        <v>22</v>
      </c>
      <c r="F53" s="157">
        <v>0</v>
      </c>
      <c r="G53" s="157">
        <v>0</v>
      </c>
      <c r="H53" s="157">
        <v>0</v>
      </c>
      <c r="I53" s="157">
        <v>1</v>
      </c>
      <c r="J53" s="157">
        <v>0</v>
      </c>
      <c r="K53" s="157">
        <v>0</v>
      </c>
      <c r="L53" s="157">
        <v>0</v>
      </c>
      <c r="M53" s="157">
        <v>0</v>
      </c>
      <c r="N53" s="157">
        <v>0</v>
      </c>
      <c r="O53" s="188">
        <f t="shared" si="2"/>
        <v>47</v>
      </c>
    </row>
    <row r="54" spans="1:18" x14ac:dyDescent="0.25">
      <c r="A54" s="116" t="s">
        <v>46</v>
      </c>
      <c r="B54" s="157">
        <v>0</v>
      </c>
      <c r="C54" s="157">
        <v>2</v>
      </c>
      <c r="D54" s="157">
        <v>13</v>
      </c>
      <c r="E54" s="157">
        <v>46</v>
      </c>
      <c r="F54" s="157">
        <v>0</v>
      </c>
      <c r="G54" s="157">
        <v>0</v>
      </c>
      <c r="H54" s="157">
        <v>0</v>
      </c>
      <c r="I54" s="157">
        <v>1</v>
      </c>
      <c r="J54" s="157">
        <v>0</v>
      </c>
      <c r="K54" s="157">
        <v>0</v>
      </c>
      <c r="L54" s="157">
        <v>0</v>
      </c>
      <c r="M54" s="157">
        <v>1</v>
      </c>
      <c r="N54" s="157">
        <v>0</v>
      </c>
      <c r="O54" s="188">
        <f t="shared" si="2"/>
        <v>63</v>
      </c>
    </row>
    <row r="55" spans="1:18" x14ac:dyDescent="0.25">
      <c r="A55" s="116" t="s">
        <v>47</v>
      </c>
      <c r="B55" s="157">
        <v>0</v>
      </c>
      <c r="C55" s="157">
        <v>1</v>
      </c>
      <c r="D55" s="157">
        <v>17</v>
      </c>
      <c r="E55" s="157">
        <v>58</v>
      </c>
      <c r="F55" s="157">
        <v>2</v>
      </c>
      <c r="G55" s="157">
        <v>0</v>
      </c>
      <c r="H55" s="157">
        <v>0</v>
      </c>
      <c r="I55" s="157">
        <v>0</v>
      </c>
      <c r="J55" s="157">
        <v>1</v>
      </c>
      <c r="K55" s="157">
        <v>0</v>
      </c>
      <c r="L55" s="157">
        <v>0</v>
      </c>
      <c r="M55" s="157">
        <v>0</v>
      </c>
      <c r="N55" s="157">
        <v>1</v>
      </c>
      <c r="O55" s="188">
        <f t="shared" si="2"/>
        <v>80</v>
      </c>
    </row>
    <row r="56" spans="1:18" x14ac:dyDescent="0.25">
      <c r="A56" s="116" t="s">
        <v>48</v>
      </c>
      <c r="B56" s="157">
        <v>0</v>
      </c>
      <c r="C56" s="157">
        <v>0</v>
      </c>
      <c r="D56" s="157">
        <v>17</v>
      </c>
      <c r="E56" s="157">
        <v>68</v>
      </c>
      <c r="F56" s="157">
        <v>0</v>
      </c>
      <c r="G56" s="157">
        <v>0</v>
      </c>
      <c r="H56" s="157">
        <v>0</v>
      </c>
      <c r="I56" s="157">
        <v>0</v>
      </c>
      <c r="J56" s="157">
        <v>0</v>
      </c>
      <c r="K56" s="157">
        <v>0</v>
      </c>
      <c r="L56" s="157">
        <v>0</v>
      </c>
      <c r="M56" s="157">
        <v>1</v>
      </c>
      <c r="N56" s="157">
        <v>0</v>
      </c>
      <c r="O56" s="188">
        <f t="shared" si="2"/>
        <v>86</v>
      </c>
    </row>
    <row r="57" spans="1:18" x14ac:dyDescent="0.25">
      <c r="A57" s="116" t="s">
        <v>49</v>
      </c>
      <c r="B57" s="157">
        <v>0</v>
      </c>
      <c r="C57" s="157">
        <v>0</v>
      </c>
      <c r="D57" s="157">
        <v>9</v>
      </c>
      <c r="E57" s="157">
        <v>78</v>
      </c>
      <c r="F57" s="157">
        <v>1</v>
      </c>
      <c r="G57" s="157">
        <v>0</v>
      </c>
      <c r="H57" s="157">
        <v>0</v>
      </c>
      <c r="I57" s="157">
        <v>0</v>
      </c>
      <c r="J57" s="157">
        <v>0</v>
      </c>
      <c r="K57" s="157">
        <v>1</v>
      </c>
      <c r="L57" s="157">
        <v>0</v>
      </c>
      <c r="M57" s="157">
        <v>1</v>
      </c>
      <c r="N57" s="157">
        <v>0</v>
      </c>
      <c r="O57" s="188">
        <f t="shared" si="2"/>
        <v>90</v>
      </c>
    </row>
    <row r="58" spans="1:18" x14ac:dyDescent="0.25">
      <c r="A58" s="116" t="s">
        <v>50</v>
      </c>
      <c r="B58" s="157">
        <v>0</v>
      </c>
      <c r="C58" s="157">
        <v>0</v>
      </c>
      <c r="D58" s="157">
        <v>6</v>
      </c>
      <c r="E58" s="157">
        <v>49</v>
      </c>
      <c r="F58" s="157">
        <v>0</v>
      </c>
      <c r="G58" s="157">
        <v>0</v>
      </c>
      <c r="H58" s="157">
        <v>0</v>
      </c>
      <c r="I58" s="157">
        <v>0</v>
      </c>
      <c r="J58" s="157">
        <v>0</v>
      </c>
      <c r="K58" s="157">
        <v>0</v>
      </c>
      <c r="L58" s="157">
        <v>0</v>
      </c>
      <c r="M58" s="157">
        <v>1</v>
      </c>
      <c r="N58" s="157">
        <v>0</v>
      </c>
      <c r="O58" s="188">
        <f t="shared" si="2"/>
        <v>56</v>
      </c>
    </row>
    <row r="59" spans="1:18" x14ac:dyDescent="0.25">
      <c r="A59" s="116" t="s">
        <v>51</v>
      </c>
      <c r="B59" s="157">
        <v>0</v>
      </c>
      <c r="C59" s="157">
        <v>0</v>
      </c>
      <c r="D59" s="157">
        <v>2</v>
      </c>
      <c r="E59" s="157">
        <v>29</v>
      </c>
      <c r="F59" s="157">
        <v>0</v>
      </c>
      <c r="G59" s="157">
        <v>0</v>
      </c>
      <c r="H59" s="157">
        <v>0</v>
      </c>
      <c r="I59" s="157">
        <v>0</v>
      </c>
      <c r="J59" s="157">
        <v>0</v>
      </c>
      <c r="K59" s="157">
        <v>0</v>
      </c>
      <c r="L59" s="157">
        <v>0</v>
      </c>
      <c r="M59" s="157">
        <v>0</v>
      </c>
      <c r="N59" s="157">
        <v>0</v>
      </c>
      <c r="O59" s="188">
        <f t="shared" si="2"/>
        <v>31</v>
      </c>
    </row>
    <row r="60" spans="1:18" x14ac:dyDescent="0.25">
      <c r="A60" s="116" t="s">
        <v>52</v>
      </c>
      <c r="B60" s="157">
        <v>0</v>
      </c>
      <c r="C60" s="157">
        <v>0</v>
      </c>
      <c r="D60" s="157">
        <v>0</v>
      </c>
      <c r="E60" s="157">
        <v>4</v>
      </c>
      <c r="F60" s="157">
        <v>0</v>
      </c>
      <c r="G60" s="157">
        <v>0</v>
      </c>
      <c r="H60" s="157">
        <v>0</v>
      </c>
      <c r="I60" s="157">
        <v>0</v>
      </c>
      <c r="J60" s="157">
        <v>0</v>
      </c>
      <c r="K60" s="157">
        <v>0</v>
      </c>
      <c r="L60" s="157">
        <v>0</v>
      </c>
      <c r="M60" s="157">
        <v>0</v>
      </c>
      <c r="N60" s="157">
        <v>0</v>
      </c>
      <c r="O60" s="188">
        <f t="shared" si="2"/>
        <v>4</v>
      </c>
    </row>
    <row r="61" spans="1:18" x14ac:dyDescent="0.25">
      <c r="A61" s="119" t="s">
        <v>11</v>
      </c>
      <c r="B61" s="118">
        <f>SUM(B40:B60)</f>
        <v>7</v>
      </c>
      <c r="C61" s="118">
        <f t="shared" ref="C61:O61" si="3">SUM(C40:C60)</f>
        <v>64</v>
      </c>
      <c r="D61" s="118">
        <f t="shared" si="3"/>
        <v>151</v>
      </c>
      <c r="E61" s="118">
        <f t="shared" si="3"/>
        <v>448</v>
      </c>
      <c r="F61" s="118">
        <f t="shared" si="3"/>
        <v>10</v>
      </c>
      <c r="G61" s="118">
        <f t="shared" si="3"/>
        <v>1</v>
      </c>
      <c r="H61" s="118">
        <f t="shared" si="3"/>
        <v>1</v>
      </c>
      <c r="I61" s="118">
        <f t="shared" si="3"/>
        <v>10</v>
      </c>
      <c r="J61" s="118">
        <f t="shared" si="3"/>
        <v>3</v>
      </c>
      <c r="K61" s="118">
        <f t="shared" si="3"/>
        <v>8</v>
      </c>
      <c r="L61" s="118">
        <f t="shared" si="3"/>
        <v>0</v>
      </c>
      <c r="M61" s="118">
        <f t="shared" si="3"/>
        <v>17</v>
      </c>
      <c r="N61" s="118">
        <f t="shared" si="3"/>
        <v>11</v>
      </c>
      <c r="O61" s="118">
        <f t="shared" si="3"/>
        <v>731</v>
      </c>
    </row>
    <row r="63" spans="1:18" s="25" customFormat="1" x14ac:dyDescent="0.25">
      <c r="A63" s="172" t="s">
        <v>339</v>
      </c>
      <c r="B63" s="93"/>
      <c r="C63" s="93"/>
      <c r="D63" s="93"/>
      <c r="E63" s="93"/>
      <c r="F63" s="93"/>
      <c r="G63" s="93"/>
      <c r="H63" s="24"/>
      <c r="I63" s="24"/>
      <c r="J63" s="172" t="s">
        <v>340</v>
      </c>
      <c r="K63" s="24"/>
      <c r="L63" s="24"/>
      <c r="M63" s="24"/>
      <c r="N63" s="24"/>
      <c r="O63" s="24"/>
      <c r="P63" s="24"/>
      <c r="Q63" s="24"/>
      <c r="R63" s="24"/>
    </row>
    <row r="64" spans="1:18" s="25" customFormat="1" x14ac:dyDescent="0.25">
      <c r="A64" s="2" t="s">
        <v>106</v>
      </c>
      <c r="B64" s="24"/>
      <c r="C64" s="24"/>
      <c r="D64" s="24"/>
      <c r="E64" s="24"/>
      <c r="F64" s="24"/>
      <c r="G64" s="24"/>
      <c r="H64" s="24"/>
      <c r="I64" s="24"/>
      <c r="J64" s="2" t="s">
        <v>105</v>
      </c>
      <c r="K64" s="24"/>
      <c r="L64" s="24"/>
      <c r="M64" s="24"/>
      <c r="N64" s="24"/>
      <c r="O64" s="24"/>
      <c r="P64" s="24"/>
      <c r="Q64" s="24"/>
      <c r="R64" s="24"/>
    </row>
    <row r="65" spans="1:18" s="18" customFormat="1" ht="30" x14ac:dyDescent="0.25">
      <c r="A65" s="31" t="s">
        <v>66</v>
      </c>
      <c r="B65" s="32" t="s">
        <v>67</v>
      </c>
      <c r="C65" s="32" t="s">
        <v>68</v>
      </c>
      <c r="D65" s="32" t="s">
        <v>69</v>
      </c>
      <c r="E65" s="32" t="s">
        <v>70</v>
      </c>
      <c r="F65" s="32" t="s">
        <v>71</v>
      </c>
      <c r="G65" s="31" t="s">
        <v>11</v>
      </c>
      <c r="H65" s="43"/>
      <c r="I65" s="43"/>
      <c r="J65" s="31" t="s">
        <v>66</v>
      </c>
      <c r="K65" s="206" t="s">
        <v>67</v>
      </c>
      <c r="L65" s="206" t="s">
        <v>68</v>
      </c>
      <c r="M65" s="206" t="s">
        <v>69</v>
      </c>
      <c r="N65" s="206" t="s">
        <v>70</v>
      </c>
      <c r="O65" s="206" t="s">
        <v>71</v>
      </c>
      <c r="P65" s="31" t="s">
        <v>11</v>
      </c>
      <c r="Q65" s="17"/>
      <c r="R65" s="17"/>
    </row>
    <row r="66" spans="1:18" x14ac:dyDescent="0.25">
      <c r="A66" s="116" t="s">
        <v>3</v>
      </c>
      <c r="B66" s="157">
        <v>27</v>
      </c>
      <c r="C66" s="157">
        <v>0</v>
      </c>
      <c r="D66" s="157">
        <v>2</v>
      </c>
      <c r="E66" s="157">
        <v>1</v>
      </c>
      <c r="F66" s="157">
        <v>7</v>
      </c>
      <c r="G66" s="118">
        <f>SUM(B66:F66)</f>
        <v>37</v>
      </c>
      <c r="H66" s="87"/>
      <c r="I66" s="87"/>
      <c r="J66" s="116" t="s">
        <v>3</v>
      </c>
      <c r="K66" s="157">
        <v>1</v>
      </c>
      <c r="L66" s="157">
        <v>0</v>
      </c>
      <c r="M66" s="157">
        <v>0</v>
      </c>
      <c r="N66" s="157">
        <v>0</v>
      </c>
      <c r="O66" s="157">
        <v>0</v>
      </c>
      <c r="P66" s="118">
        <f>SUM(K66:O66)</f>
        <v>1</v>
      </c>
    </row>
    <row r="67" spans="1:18" x14ac:dyDescent="0.25">
      <c r="A67" s="116" t="s">
        <v>64</v>
      </c>
      <c r="B67" s="157">
        <v>16</v>
      </c>
      <c r="C67" s="157">
        <v>2</v>
      </c>
      <c r="D67" s="157">
        <v>0</v>
      </c>
      <c r="E67" s="157">
        <v>1</v>
      </c>
      <c r="F67" s="157">
        <v>1</v>
      </c>
      <c r="G67" s="118">
        <f t="shared" ref="G67:G86" si="4">SUM(B67:F67)</f>
        <v>20</v>
      </c>
      <c r="H67" s="87"/>
      <c r="I67" s="87"/>
      <c r="J67" s="116" t="s">
        <v>64</v>
      </c>
      <c r="K67" s="157">
        <v>2</v>
      </c>
      <c r="L67" s="157">
        <v>0</v>
      </c>
      <c r="M67" s="157">
        <v>0</v>
      </c>
      <c r="N67" s="157">
        <v>0</v>
      </c>
      <c r="O67" s="157">
        <v>0</v>
      </c>
      <c r="P67" s="118">
        <f t="shared" ref="P67:P86" si="5">SUM(K67:O67)</f>
        <v>2</v>
      </c>
    </row>
    <row r="68" spans="1:18" x14ac:dyDescent="0.25">
      <c r="A68" s="116" t="s">
        <v>65</v>
      </c>
      <c r="B68" s="157">
        <v>25</v>
      </c>
      <c r="C68" s="157">
        <v>0</v>
      </c>
      <c r="D68" s="157">
        <v>1</v>
      </c>
      <c r="E68" s="157">
        <v>0</v>
      </c>
      <c r="F68" s="157">
        <v>0</v>
      </c>
      <c r="G68" s="118">
        <f t="shared" si="4"/>
        <v>26</v>
      </c>
      <c r="H68" s="87"/>
      <c r="I68" s="87"/>
      <c r="J68" s="116" t="s">
        <v>65</v>
      </c>
      <c r="K68" s="157">
        <v>1</v>
      </c>
      <c r="L68" s="157">
        <v>0</v>
      </c>
      <c r="M68" s="157">
        <v>0</v>
      </c>
      <c r="N68" s="157">
        <v>0</v>
      </c>
      <c r="O68" s="157">
        <v>0</v>
      </c>
      <c r="P68" s="118">
        <f t="shared" si="5"/>
        <v>1</v>
      </c>
    </row>
    <row r="69" spans="1:18" x14ac:dyDescent="0.25">
      <c r="A69" s="116" t="s">
        <v>35</v>
      </c>
      <c r="B69" s="157">
        <v>46</v>
      </c>
      <c r="C69" s="157">
        <v>2</v>
      </c>
      <c r="D69" s="157">
        <v>0</v>
      </c>
      <c r="E69" s="157">
        <v>0</v>
      </c>
      <c r="F69" s="157">
        <v>1</v>
      </c>
      <c r="G69" s="118">
        <f t="shared" si="4"/>
        <v>49</v>
      </c>
      <c r="H69" s="87"/>
      <c r="I69" s="87"/>
      <c r="J69" s="116" t="s">
        <v>35</v>
      </c>
      <c r="K69" s="157">
        <v>3</v>
      </c>
      <c r="L69" s="157">
        <v>0</v>
      </c>
      <c r="M69" s="157">
        <v>0</v>
      </c>
      <c r="N69" s="157">
        <v>0</v>
      </c>
      <c r="O69" s="157">
        <v>0</v>
      </c>
      <c r="P69" s="118">
        <f t="shared" si="5"/>
        <v>3</v>
      </c>
    </row>
    <row r="70" spans="1:18" x14ac:dyDescent="0.25">
      <c r="A70" s="116" t="s">
        <v>36</v>
      </c>
      <c r="B70" s="157">
        <v>54</v>
      </c>
      <c r="C70" s="157">
        <v>3</v>
      </c>
      <c r="D70" s="157">
        <v>1</v>
      </c>
      <c r="E70" s="157">
        <v>2</v>
      </c>
      <c r="F70" s="157">
        <v>0</v>
      </c>
      <c r="G70" s="118">
        <f t="shared" si="4"/>
        <v>60</v>
      </c>
      <c r="H70" s="87"/>
      <c r="I70" s="87"/>
      <c r="J70" s="116" t="s">
        <v>36</v>
      </c>
      <c r="K70" s="157">
        <v>1</v>
      </c>
      <c r="L70" s="157">
        <v>0</v>
      </c>
      <c r="M70" s="157">
        <v>0</v>
      </c>
      <c r="N70" s="157">
        <v>0</v>
      </c>
      <c r="O70" s="157">
        <v>0</v>
      </c>
      <c r="P70" s="118">
        <f t="shared" si="5"/>
        <v>1</v>
      </c>
    </row>
    <row r="71" spans="1:18" x14ac:dyDescent="0.25">
      <c r="A71" s="116" t="s">
        <v>37</v>
      </c>
      <c r="B71" s="157">
        <v>51</v>
      </c>
      <c r="C71" s="157">
        <v>3</v>
      </c>
      <c r="D71" s="157">
        <v>0</v>
      </c>
      <c r="E71" s="157">
        <v>1</v>
      </c>
      <c r="F71" s="157">
        <v>0</v>
      </c>
      <c r="G71" s="118">
        <f t="shared" si="4"/>
        <v>55</v>
      </c>
      <c r="H71" s="87"/>
      <c r="I71" s="87"/>
      <c r="J71" s="116" t="s">
        <v>37</v>
      </c>
      <c r="K71" s="157">
        <v>1</v>
      </c>
      <c r="L71" s="157">
        <v>0</v>
      </c>
      <c r="M71" s="157">
        <v>0</v>
      </c>
      <c r="N71" s="157">
        <v>1</v>
      </c>
      <c r="O71" s="157">
        <v>0</v>
      </c>
      <c r="P71" s="118">
        <f t="shared" si="5"/>
        <v>2</v>
      </c>
    </row>
    <row r="72" spans="1:18" x14ac:dyDescent="0.25">
      <c r="A72" s="121" t="s">
        <v>38</v>
      </c>
      <c r="B72" s="157">
        <v>48</v>
      </c>
      <c r="C72" s="157">
        <v>1</v>
      </c>
      <c r="D72" s="157">
        <v>2</v>
      </c>
      <c r="E72" s="157">
        <v>0</v>
      </c>
      <c r="F72" s="157">
        <v>1</v>
      </c>
      <c r="G72" s="118">
        <f t="shared" si="4"/>
        <v>52</v>
      </c>
      <c r="H72" s="87"/>
      <c r="I72" s="87"/>
      <c r="J72" s="121" t="s">
        <v>38</v>
      </c>
      <c r="K72" s="157">
        <v>2</v>
      </c>
      <c r="L72" s="157">
        <v>0</v>
      </c>
      <c r="M72" s="157">
        <v>0</v>
      </c>
      <c r="N72" s="157">
        <v>0</v>
      </c>
      <c r="O72" s="157">
        <v>0</v>
      </c>
      <c r="P72" s="118">
        <f t="shared" si="5"/>
        <v>2</v>
      </c>
    </row>
    <row r="73" spans="1:18" x14ac:dyDescent="0.25">
      <c r="A73" s="121" t="s">
        <v>39</v>
      </c>
      <c r="B73" s="157">
        <v>55</v>
      </c>
      <c r="C73" s="157">
        <v>3</v>
      </c>
      <c r="D73" s="157">
        <v>3</v>
      </c>
      <c r="E73" s="157">
        <v>0</v>
      </c>
      <c r="F73" s="157">
        <v>0</v>
      </c>
      <c r="G73" s="118">
        <f t="shared" si="4"/>
        <v>61</v>
      </c>
      <c r="H73" s="87"/>
      <c r="I73" s="87"/>
      <c r="J73" s="121" t="s">
        <v>39</v>
      </c>
      <c r="K73" s="157">
        <v>2</v>
      </c>
      <c r="L73" s="157">
        <v>0</v>
      </c>
      <c r="M73" s="157">
        <v>1</v>
      </c>
      <c r="N73" s="157">
        <v>0</v>
      </c>
      <c r="O73" s="157">
        <v>0</v>
      </c>
      <c r="P73" s="118">
        <f t="shared" si="5"/>
        <v>3</v>
      </c>
    </row>
    <row r="74" spans="1:18" x14ac:dyDescent="0.25">
      <c r="A74" s="121" t="s">
        <v>40</v>
      </c>
      <c r="B74" s="157">
        <v>56</v>
      </c>
      <c r="C74" s="157">
        <v>0</v>
      </c>
      <c r="D74" s="157">
        <v>2</v>
      </c>
      <c r="E74" s="157">
        <v>2</v>
      </c>
      <c r="F74" s="157">
        <v>0</v>
      </c>
      <c r="G74" s="118">
        <f t="shared" si="4"/>
        <v>60</v>
      </c>
      <c r="H74" s="87"/>
      <c r="I74" s="87"/>
      <c r="J74" s="121" t="s">
        <v>40</v>
      </c>
      <c r="K74" s="157">
        <v>4</v>
      </c>
      <c r="L74" s="157">
        <v>0</v>
      </c>
      <c r="M74" s="157">
        <v>0</v>
      </c>
      <c r="N74" s="157">
        <v>0</v>
      </c>
      <c r="O74" s="157">
        <v>0</v>
      </c>
      <c r="P74" s="118">
        <f t="shared" si="5"/>
        <v>4</v>
      </c>
    </row>
    <row r="75" spans="1:18" x14ac:dyDescent="0.25">
      <c r="A75" s="121" t="s">
        <v>41</v>
      </c>
      <c r="B75" s="157">
        <v>71</v>
      </c>
      <c r="C75" s="157">
        <v>2</v>
      </c>
      <c r="D75" s="157">
        <v>3</v>
      </c>
      <c r="E75" s="157">
        <v>0</v>
      </c>
      <c r="F75" s="157">
        <v>0</v>
      </c>
      <c r="G75" s="118">
        <f t="shared" si="4"/>
        <v>76</v>
      </c>
      <c r="H75" s="87"/>
      <c r="I75" s="87"/>
      <c r="J75" s="121" t="s">
        <v>41</v>
      </c>
      <c r="K75" s="157">
        <v>1</v>
      </c>
      <c r="L75" s="157">
        <v>0</v>
      </c>
      <c r="M75" s="157">
        <v>1</v>
      </c>
      <c r="N75" s="157">
        <v>0</v>
      </c>
      <c r="O75" s="157">
        <v>0</v>
      </c>
      <c r="P75" s="118">
        <f t="shared" si="5"/>
        <v>2</v>
      </c>
    </row>
    <row r="76" spans="1:18" x14ac:dyDescent="0.25">
      <c r="A76" s="121" t="s">
        <v>42</v>
      </c>
      <c r="B76" s="157">
        <v>102</v>
      </c>
      <c r="C76" s="157">
        <v>3</v>
      </c>
      <c r="D76" s="157">
        <v>4</v>
      </c>
      <c r="E76" s="157">
        <v>2</v>
      </c>
      <c r="F76" s="157">
        <v>1</v>
      </c>
      <c r="G76" s="118">
        <f t="shared" si="4"/>
        <v>112</v>
      </c>
      <c r="H76" s="87"/>
      <c r="I76" s="87"/>
      <c r="J76" s="121" t="s">
        <v>42</v>
      </c>
      <c r="K76" s="157">
        <v>1</v>
      </c>
      <c r="L76" s="157">
        <v>1</v>
      </c>
      <c r="M76" s="157">
        <v>0</v>
      </c>
      <c r="N76" s="157">
        <v>1</v>
      </c>
      <c r="O76" s="157">
        <v>0</v>
      </c>
      <c r="P76" s="118">
        <f t="shared" si="5"/>
        <v>3</v>
      </c>
    </row>
    <row r="77" spans="1:18" x14ac:dyDescent="0.25">
      <c r="A77" s="121" t="s">
        <v>43</v>
      </c>
      <c r="B77" s="157">
        <v>112</v>
      </c>
      <c r="C77" s="157">
        <v>0</v>
      </c>
      <c r="D77" s="157">
        <v>1</v>
      </c>
      <c r="E77" s="157">
        <v>0</v>
      </c>
      <c r="F77" s="157">
        <v>0</v>
      </c>
      <c r="G77" s="118">
        <f t="shared" si="4"/>
        <v>113</v>
      </c>
      <c r="H77" s="87"/>
      <c r="I77" s="87"/>
      <c r="J77" s="121" t="s">
        <v>43</v>
      </c>
      <c r="K77" s="157">
        <v>8</v>
      </c>
      <c r="L77" s="157">
        <v>0</v>
      </c>
      <c r="M77" s="157">
        <v>0</v>
      </c>
      <c r="N77" s="157">
        <v>0</v>
      </c>
      <c r="O77" s="157">
        <v>0</v>
      </c>
      <c r="P77" s="118">
        <f t="shared" si="5"/>
        <v>8</v>
      </c>
    </row>
    <row r="78" spans="1:18" x14ac:dyDescent="0.25">
      <c r="A78" s="121" t="s">
        <v>44</v>
      </c>
      <c r="B78" s="157">
        <v>122</v>
      </c>
      <c r="C78" s="157">
        <v>1</v>
      </c>
      <c r="D78" s="157">
        <v>2</v>
      </c>
      <c r="E78" s="157">
        <v>0</v>
      </c>
      <c r="F78" s="157">
        <v>2</v>
      </c>
      <c r="G78" s="118">
        <f t="shared" si="4"/>
        <v>127</v>
      </c>
      <c r="H78" s="87"/>
      <c r="I78" s="87"/>
      <c r="J78" s="121" t="s">
        <v>44</v>
      </c>
      <c r="K78" s="157">
        <v>11</v>
      </c>
      <c r="L78" s="157">
        <v>0</v>
      </c>
      <c r="M78" s="157">
        <v>0</v>
      </c>
      <c r="N78" s="157">
        <v>0</v>
      </c>
      <c r="O78" s="157">
        <v>0</v>
      </c>
      <c r="P78" s="118">
        <f t="shared" si="5"/>
        <v>11</v>
      </c>
    </row>
    <row r="79" spans="1:18" x14ac:dyDescent="0.25">
      <c r="A79" s="121" t="s">
        <v>45</v>
      </c>
      <c r="B79" s="157">
        <v>121</v>
      </c>
      <c r="C79" s="157">
        <v>3</v>
      </c>
      <c r="D79" s="157">
        <v>1</v>
      </c>
      <c r="E79" s="157">
        <v>0</v>
      </c>
      <c r="F79" s="157">
        <v>0</v>
      </c>
      <c r="G79" s="118">
        <f t="shared" si="4"/>
        <v>125</v>
      </c>
      <c r="H79" s="87"/>
      <c r="I79" s="87"/>
      <c r="J79" s="121" t="s">
        <v>45</v>
      </c>
      <c r="K79" s="157">
        <v>13</v>
      </c>
      <c r="L79" s="157">
        <v>2</v>
      </c>
      <c r="M79" s="157">
        <v>0</v>
      </c>
      <c r="N79" s="157">
        <v>0</v>
      </c>
      <c r="O79" s="157">
        <v>0</v>
      </c>
      <c r="P79" s="118">
        <f t="shared" si="5"/>
        <v>15</v>
      </c>
    </row>
    <row r="80" spans="1:18" x14ac:dyDescent="0.25">
      <c r="A80" s="121" t="s">
        <v>46</v>
      </c>
      <c r="B80" s="157">
        <v>137</v>
      </c>
      <c r="C80" s="157">
        <v>2</v>
      </c>
      <c r="D80" s="157">
        <v>1</v>
      </c>
      <c r="E80" s="157">
        <v>1</v>
      </c>
      <c r="F80" s="157">
        <v>2</v>
      </c>
      <c r="G80" s="118">
        <f t="shared" si="4"/>
        <v>143</v>
      </c>
      <c r="H80" s="87"/>
      <c r="I80" s="87"/>
      <c r="J80" s="121" t="s">
        <v>46</v>
      </c>
      <c r="K80" s="157">
        <v>22</v>
      </c>
      <c r="L80" s="157">
        <v>0</v>
      </c>
      <c r="M80" s="157">
        <v>1</v>
      </c>
      <c r="N80" s="157">
        <v>0</v>
      </c>
      <c r="O80" s="157">
        <v>2</v>
      </c>
      <c r="P80" s="118">
        <f t="shared" si="5"/>
        <v>25</v>
      </c>
    </row>
    <row r="81" spans="1:18" x14ac:dyDescent="0.25">
      <c r="A81" s="121" t="s">
        <v>47</v>
      </c>
      <c r="B81" s="157">
        <v>138</v>
      </c>
      <c r="C81" s="157">
        <v>1</v>
      </c>
      <c r="D81" s="157">
        <v>0</v>
      </c>
      <c r="E81" s="157">
        <v>0</v>
      </c>
      <c r="F81" s="157">
        <v>0</v>
      </c>
      <c r="G81" s="118">
        <f t="shared" si="4"/>
        <v>139</v>
      </c>
      <c r="H81" s="87"/>
      <c r="I81" s="87"/>
      <c r="J81" s="121" t="s">
        <v>47</v>
      </c>
      <c r="K81" s="157">
        <v>26</v>
      </c>
      <c r="L81" s="157">
        <v>0</v>
      </c>
      <c r="M81" s="157">
        <v>0</v>
      </c>
      <c r="N81" s="157">
        <v>0</v>
      </c>
      <c r="O81" s="157">
        <v>0</v>
      </c>
      <c r="P81" s="118">
        <f t="shared" si="5"/>
        <v>26</v>
      </c>
    </row>
    <row r="82" spans="1:18" x14ac:dyDescent="0.25">
      <c r="A82" s="121" t="s">
        <v>48</v>
      </c>
      <c r="B82" s="157">
        <v>111</v>
      </c>
      <c r="C82" s="157">
        <v>1</v>
      </c>
      <c r="D82" s="157">
        <v>0</v>
      </c>
      <c r="E82" s="157">
        <v>0</v>
      </c>
      <c r="F82" s="157">
        <v>0</v>
      </c>
      <c r="G82" s="118">
        <f t="shared" si="4"/>
        <v>112</v>
      </c>
      <c r="H82" s="87"/>
      <c r="I82" s="87"/>
      <c r="J82" s="121" t="s">
        <v>48</v>
      </c>
      <c r="K82" s="157">
        <v>28</v>
      </c>
      <c r="L82" s="157">
        <v>0</v>
      </c>
      <c r="M82" s="157">
        <v>0</v>
      </c>
      <c r="N82" s="157">
        <v>0</v>
      </c>
      <c r="O82" s="157">
        <v>0</v>
      </c>
      <c r="P82" s="118">
        <f t="shared" si="5"/>
        <v>28</v>
      </c>
    </row>
    <row r="83" spans="1:18" x14ac:dyDescent="0.25">
      <c r="A83" s="121" t="s">
        <v>49</v>
      </c>
      <c r="B83" s="157">
        <v>77</v>
      </c>
      <c r="C83" s="157">
        <v>0</v>
      </c>
      <c r="D83" s="157">
        <v>0</v>
      </c>
      <c r="E83" s="157">
        <v>0</v>
      </c>
      <c r="F83" s="157">
        <v>0</v>
      </c>
      <c r="G83" s="118">
        <f t="shared" si="4"/>
        <v>77</v>
      </c>
      <c r="H83" s="87"/>
      <c r="I83" s="87"/>
      <c r="J83" s="121" t="s">
        <v>49</v>
      </c>
      <c r="K83" s="157">
        <v>24</v>
      </c>
      <c r="L83" s="157">
        <v>0</v>
      </c>
      <c r="M83" s="157">
        <v>0</v>
      </c>
      <c r="N83" s="157">
        <v>0</v>
      </c>
      <c r="O83" s="157">
        <v>0</v>
      </c>
      <c r="P83" s="118">
        <f t="shared" si="5"/>
        <v>24</v>
      </c>
    </row>
    <row r="84" spans="1:18" x14ac:dyDescent="0.25">
      <c r="A84" s="121" t="s">
        <v>50</v>
      </c>
      <c r="B84" s="157">
        <v>46</v>
      </c>
      <c r="C84" s="157">
        <v>0</v>
      </c>
      <c r="D84" s="157">
        <v>0</v>
      </c>
      <c r="E84" s="157">
        <v>0</v>
      </c>
      <c r="F84" s="157">
        <v>1</v>
      </c>
      <c r="G84" s="118">
        <f t="shared" si="4"/>
        <v>47</v>
      </c>
      <c r="H84" s="87"/>
      <c r="I84" s="87"/>
      <c r="J84" s="121" t="s">
        <v>50</v>
      </c>
      <c r="K84" s="157">
        <v>16</v>
      </c>
      <c r="L84" s="157">
        <v>0</v>
      </c>
      <c r="M84" s="157">
        <v>0</v>
      </c>
      <c r="N84" s="157">
        <v>0</v>
      </c>
      <c r="O84" s="157">
        <v>0</v>
      </c>
      <c r="P84" s="118">
        <f t="shared" si="5"/>
        <v>16</v>
      </c>
    </row>
    <row r="85" spans="1:18" x14ac:dyDescent="0.25">
      <c r="A85" s="121" t="s">
        <v>51</v>
      </c>
      <c r="B85" s="157">
        <v>10</v>
      </c>
      <c r="C85" s="157">
        <v>0</v>
      </c>
      <c r="D85" s="157">
        <v>0</v>
      </c>
      <c r="E85" s="157">
        <v>0</v>
      </c>
      <c r="F85" s="157">
        <v>0</v>
      </c>
      <c r="G85" s="118">
        <f t="shared" si="4"/>
        <v>10</v>
      </c>
      <c r="H85" s="87"/>
      <c r="I85" s="87"/>
      <c r="J85" s="121" t="s">
        <v>51</v>
      </c>
      <c r="K85" s="157">
        <v>5</v>
      </c>
      <c r="L85" s="157">
        <v>0</v>
      </c>
      <c r="M85" s="157">
        <v>0</v>
      </c>
      <c r="N85" s="157">
        <v>0</v>
      </c>
      <c r="O85" s="157">
        <v>0</v>
      </c>
      <c r="P85" s="118">
        <f t="shared" si="5"/>
        <v>5</v>
      </c>
    </row>
    <row r="86" spans="1:18" x14ac:dyDescent="0.25">
      <c r="A86" s="121" t="s">
        <v>52</v>
      </c>
      <c r="B86" s="157">
        <v>2</v>
      </c>
      <c r="C86" s="157">
        <v>0</v>
      </c>
      <c r="D86" s="157">
        <v>0</v>
      </c>
      <c r="E86" s="157">
        <v>0</v>
      </c>
      <c r="F86" s="157">
        <v>0</v>
      </c>
      <c r="G86" s="118">
        <f t="shared" si="4"/>
        <v>2</v>
      </c>
      <c r="H86" s="87"/>
      <c r="I86" s="87"/>
      <c r="J86" s="121" t="s">
        <v>52</v>
      </c>
      <c r="K86" s="157">
        <v>1</v>
      </c>
      <c r="L86" s="157">
        <v>0</v>
      </c>
      <c r="M86" s="157">
        <v>0</v>
      </c>
      <c r="N86" s="157">
        <v>0</v>
      </c>
      <c r="O86" s="157">
        <v>0</v>
      </c>
      <c r="P86" s="118">
        <f t="shared" si="5"/>
        <v>1</v>
      </c>
    </row>
    <row r="87" spans="1:18" x14ac:dyDescent="0.25">
      <c r="A87" s="119" t="s">
        <v>19</v>
      </c>
      <c r="B87" s="118">
        <f>SUM(B66:B86)</f>
        <v>1427</v>
      </c>
      <c r="C87" s="118">
        <f t="shared" ref="C87:F87" si="6">SUM(C66:C86)</f>
        <v>27</v>
      </c>
      <c r="D87" s="118">
        <f t="shared" si="6"/>
        <v>23</v>
      </c>
      <c r="E87" s="118">
        <f t="shared" si="6"/>
        <v>10</v>
      </c>
      <c r="F87" s="118">
        <f t="shared" si="6"/>
        <v>16</v>
      </c>
      <c r="G87" s="118">
        <f>SUM(G66:G86)</f>
        <v>1503</v>
      </c>
      <c r="H87" s="87"/>
      <c r="I87" s="87"/>
      <c r="J87" s="119" t="s">
        <v>19</v>
      </c>
      <c r="K87" s="118">
        <f>SUM(K66:K86)</f>
        <v>173</v>
      </c>
      <c r="L87" s="118">
        <f t="shared" ref="L87:O87" si="7">SUM(L66:L86)</f>
        <v>3</v>
      </c>
      <c r="M87" s="118">
        <f t="shared" si="7"/>
        <v>3</v>
      </c>
      <c r="N87" s="118">
        <f t="shared" si="7"/>
        <v>2</v>
      </c>
      <c r="O87" s="118">
        <f t="shared" si="7"/>
        <v>2</v>
      </c>
      <c r="P87" s="118">
        <f>SUM(P66:P86)</f>
        <v>183</v>
      </c>
    </row>
    <row r="89" spans="1:18" s="25" customFormat="1" x14ac:dyDescent="0.25">
      <c r="A89" s="2" t="s">
        <v>390</v>
      </c>
      <c r="B89" s="24"/>
      <c r="C89" s="24"/>
      <c r="D89" s="24"/>
      <c r="E89" s="24"/>
      <c r="F89" s="24"/>
      <c r="G89" s="24"/>
      <c r="H89" s="24"/>
      <c r="I89" s="24"/>
      <c r="J89" s="2" t="s">
        <v>391</v>
      </c>
      <c r="K89" s="24"/>
      <c r="L89" s="24"/>
      <c r="M89" s="24"/>
      <c r="N89" s="24"/>
      <c r="O89" s="24"/>
      <c r="P89" s="24"/>
      <c r="Q89" s="24"/>
      <c r="R89" s="24"/>
    </row>
    <row r="90" spans="1:18" s="25" customFormat="1" x14ac:dyDescent="0.25">
      <c r="A90" s="2" t="s">
        <v>106</v>
      </c>
      <c r="B90" s="24"/>
      <c r="C90" s="24"/>
      <c r="D90" s="24"/>
      <c r="E90" s="24"/>
      <c r="F90" s="24"/>
      <c r="G90" s="24"/>
      <c r="H90" s="24"/>
      <c r="I90" s="24"/>
      <c r="J90" s="2" t="s">
        <v>105</v>
      </c>
      <c r="K90" s="24"/>
      <c r="L90" s="24"/>
      <c r="M90" s="24"/>
      <c r="N90" s="24"/>
      <c r="O90" s="24"/>
      <c r="P90" s="24"/>
      <c r="Q90" s="24"/>
      <c r="R90" s="24"/>
    </row>
    <row r="91" spans="1:18" s="18" customFormat="1" x14ac:dyDescent="0.25">
      <c r="A91" s="42" t="s">
        <v>53</v>
      </c>
      <c r="B91" s="253" t="s">
        <v>67</v>
      </c>
      <c r="C91" s="253" t="s">
        <v>68</v>
      </c>
      <c r="D91" s="253" t="s">
        <v>69</v>
      </c>
      <c r="E91" s="253" t="s">
        <v>70</v>
      </c>
      <c r="F91" s="253" t="s">
        <v>71</v>
      </c>
      <c r="G91" s="42" t="s">
        <v>11</v>
      </c>
      <c r="H91" s="3"/>
      <c r="I91" s="3"/>
      <c r="J91" s="42" t="s">
        <v>53</v>
      </c>
      <c r="K91" s="253" t="s">
        <v>67</v>
      </c>
      <c r="L91" s="253" t="s">
        <v>68</v>
      </c>
      <c r="M91" s="253" t="s">
        <v>69</v>
      </c>
      <c r="N91" s="253" t="s">
        <v>70</v>
      </c>
      <c r="O91" s="253" t="s">
        <v>71</v>
      </c>
      <c r="P91" s="42" t="s">
        <v>11</v>
      </c>
      <c r="Q91" s="17"/>
    </row>
    <row r="92" spans="1:18" x14ac:dyDescent="0.25">
      <c r="A92" s="116" t="s">
        <v>3</v>
      </c>
      <c r="B92" s="157">
        <v>19</v>
      </c>
      <c r="C92" s="157">
        <v>0</v>
      </c>
      <c r="D92" s="157">
        <v>2</v>
      </c>
      <c r="E92" s="157">
        <v>2</v>
      </c>
      <c r="F92" s="157">
        <v>2</v>
      </c>
      <c r="G92" s="118">
        <f>SUM(B92:F92)</f>
        <v>25</v>
      </c>
      <c r="H92" s="87"/>
      <c r="I92" s="87"/>
      <c r="J92" s="116" t="s">
        <v>3</v>
      </c>
      <c r="K92" s="157">
        <v>2</v>
      </c>
      <c r="L92" s="157">
        <v>0</v>
      </c>
      <c r="M92" s="157">
        <v>0</v>
      </c>
      <c r="N92" s="157">
        <v>2</v>
      </c>
      <c r="O92" s="157">
        <v>1</v>
      </c>
      <c r="P92" s="120">
        <f>SUM(K92:O92)</f>
        <v>5</v>
      </c>
      <c r="R92" s="13"/>
    </row>
    <row r="93" spans="1:18" x14ac:dyDescent="0.25">
      <c r="A93" s="116" t="s">
        <v>64</v>
      </c>
      <c r="B93" s="157">
        <v>12</v>
      </c>
      <c r="C93" s="157">
        <v>0</v>
      </c>
      <c r="D93" s="157">
        <v>0</v>
      </c>
      <c r="E93" s="157">
        <v>1</v>
      </c>
      <c r="F93" s="157">
        <v>0</v>
      </c>
      <c r="G93" s="118">
        <f t="shared" ref="G93:G112" si="8">SUM(B93:F93)</f>
        <v>13</v>
      </c>
      <c r="H93" s="87"/>
      <c r="I93" s="87"/>
      <c r="J93" s="116" t="s">
        <v>64</v>
      </c>
      <c r="K93" s="157">
        <v>1</v>
      </c>
      <c r="L93" s="157">
        <v>0</v>
      </c>
      <c r="M93" s="157">
        <v>0</v>
      </c>
      <c r="N93" s="157">
        <v>1</v>
      </c>
      <c r="O93" s="157">
        <v>0</v>
      </c>
      <c r="P93" s="120">
        <f t="shared" ref="P93:P112" si="9">SUM(K93:O93)</f>
        <v>2</v>
      </c>
      <c r="R93" s="13"/>
    </row>
    <row r="94" spans="1:18" x14ac:dyDescent="0.25">
      <c r="A94" s="116" t="s">
        <v>65</v>
      </c>
      <c r="B94" s="157">
        <v>9</v>
      </c>
      <c r="C94" s="157">
        <v>0</v>
      </c>
      <c r="D94" s="157">
        <v>0</v>
      </c>
      <c r="E94" s="157">
        <v>0</v>
      </c>
      <c r="F94" s="157">
        <v>0</v>
      </c>
      <c r="G94" s="118">
        <f t="shared" si="8"/>
        <v>9</v>
      </c>
      <c r="H94" s="87"/>
      <c r="I94" s="87"/>
      <c r="J94" s="116" t="s">
        <v>65</v>
      </c>
      <c r="K94" s="157">
        <v>0</v>
      </c>
      <c r="L94" s="157">
        <v>0</v>
      </c>
      <c r="M94" s="157">
        <v>0</v>
      </c>
      <c r="N94" s="157">
        <v>0</v>
      </c>
      <c r="O94" s="157">
        <v>0</v>
      </c>
      <c r="P94" s="120">
        <f t="shared" si="9"/>
        <v>0</v>
      </c>
      <c r="Q94" s="22"/>
      <c r="R94" s="13"/>
    </row>
    <row r="95" spans="1:18" x14ac:dyDescent="0.25">
      <c r="A95" s="116" t="s">
        <v>35</v>
      </c>
      <c r="B95" s="157">
        <v>12</v>
      </c>
      <c r="C95" s="157">
        <v>0</v>
      </c>
      <c r="D95" s="157">
        <v>0</v>
      </c>
      <c r="E95" s="157">
        <v>0</v>
      </c>
      <c r="F95" s="157">
        <v>0</v>
      </c>
      <c r="G95" s="118">
        <f t="shared" si="8"/>
        <v>12</v>
      </c>
      <c r="H95" s="87"/>
      <c r="I95" s="87"/>
      <c r="J95" s="116" t="s">
        <v>35</v>
      </c>
      <c r="K95" s="157">
        <v>0</v>
      </c>
      <c r="L95" s="157">
        <v>0</v>
      </c>
      <c r="M95" s="157">
        <v>0</v>
      </c>
      <c r="N95" s="157">
        <v>0</v>
      </c>
      <c r="O95" s="157">
        <v>0</v>
      </c>
      <c r="P95" s="120">
        <f t="shared" si="9"/>
        <v>0</v>
      </c>
      <c r="R95" s="13"/>
    </row>
    <row r="96" spans="1:18" x14ac:dyDescent="0.25">
      <c r="A96" s="116" t="s">
        <v>36</v>
      </c>
      <c r="B96" s="157">
        <v>14</v>
      </c>
      <c r="C96" s="157">
        <v>0</v>
      </c>
      <c r="D96" s="157">
        <v>0</v>
      </c>
      <c r="E96" s="157">
        <v>0</v>
      </c>
      <c r="F96" s="157">
        <v>0</v>
      </c>
      <c r="G96" s="118">
        <f t="shared" si="8"/>
        <v>14</v>
      </c>
      <c r="H96" s="87"/>
      <c r="I96" s="87"/>
      <c r="J96" s="116" t="s">
        <v>36</v>
      </c>
      <c r="K96" s="157">
        <v>1</v>
      </c>
      <c r="L96" s="157">
        <v>0</v>
      </c>
      <c r="M96" s="157">
        <v>0</v>
      </c>
      <c r="N96" s="157">
        <v>0</v>
      </c>
      <c r="O96" s="157">
        <v>0</v>
      </c>
      <c r="P96" s="120">
        <f t="shared" si="9"/>
        <v>1</v>
      </c>
      <c r="R96" s="13"/>
    </row>
    <row r="97" spans="1:18" x14ac:dyDescent="0.25">
      <c r="A97" s="116" t="s">
        <v>37</v>
      </c>
      <c r="B97" s="157">
        <v>8</v>
      </c>
      <c r="C97" s="157">
        <v>0</v>
      </c>
      <c r="D97" s="157">
        <v>0</v>
      </c>
      <c r="E97" s="157">
        <v>1</v>
      </c>
      <c r="F97" s="157">
        <v>2</v>
      </c>
      <c r="G97" s="118">
        <f t="shared" si="8"/>
        <v>11</v>
      </c>
      <c r="H97" s="87"/>
      <c r="I97" s="87"/>
      <c r="J97" s="116" t="s">
        <v>37</v>
      </c>
      <c r="K97" s="157">
        <v>0</v>
      </c>
      <c r="L97" s="157">
        <v>0</v>
      </c>
      <c r="M97" s="157">
        <v>0</v>
      </c>
      <c r="N97" s="157">
        <v>0</v>
      </c>
      <c r="O97" s="157">
        <v>0</v>
      </c>
      <c r="P97" s="120">
        <f t="shared" si="9"/>
        <v>0</v>
      </c>
      <c r="R97" s="13"/>
    </row>
    <row r="98" spans="1:18" x14ac:dyDescent="0.25">
      <c r="A98" s="121" t="s">
        <v>38</v>
      </c>
      <c r="B98" s="157">
        <v>13</v>
      </c>
      <c r="C98" s="157">
        <v>0</v>
      </c>
      <c r="D98" s="157">
        <v>0</v>
      </c>
      <c r="E98" s="157">
        <v>0</v>
      </c>
      <c r="F98" s="157">
        <v>1</v>
      </c>
      <c r="G98" s="118">
        <f t="shared" si="8"/>
        <v>14</v>
      </c>
      <c r="H98" s="87"/>
      <c r="I98" s="87"/>
      <c r="J98" s="121" t="s">
        <v>38</v>
      </c>
      <c r="K98" s="157">
        <v>0</v>
      </c>
      <c r="L98" s="157">
        <v>0</v>
      </c>
      <c r="M98" s="157">
        <v>0</v>
      </c>
      <c r="N98" s="157">
        <v>0</v>
      </c>
      <c r="O98" s="157">
        <v>1</v>
      </c>
      <c r="P98" s="120">
        <f t="shared" si="9"/>
        <v>1</v>
      </c>
      <c r="R98" s="13"/>
    </row>
    <row r="99" spans="1:18" x14ac:dyDescent="0.25">
      <c r="A99" s="121" t="s">
        <v>39</v>
      </c>
      <c r="B99" s="157">
        <v>12</v>
      </c>
      <c r="C99" s="157">
        <v>0</v>
      </c>
      <c r="D99" s="157">
        <v>0</v>
      </c>
      <c r="E99" s="157">
        <v>0</v>
      </c>
      <c r="F99" s="157">
        <v>0</v>
      </c>
      <c r="G99" s="118">
        <f t="shared" si="8"/>
        <v>12</v>
      </c>
      <c r="H99" s="87"/>
      <c r="I99" s="87"/>
      <c r="J99" s="121" t="s">
        <v>39</v>
      </c>
      <c r="K99" s="157">
        <v>0</v>
      </c>
      <c r="L99" s="157">
        <v>0</v>
      </c>
      <c r="M99" s="157">
        <v>0</v>
      </c>
      <c r="N99" s="157">
        <v>0</v>
      </c>
      <c r="O99" s="157">
        <v>0</v>
      </c>
      <c r="P99" s="120">
        <f t="shared" si="9"/>
        <v>0</v>
      </c>
      <c r="R99" s="13"/>
    </row>
    <row r="100" spans="1:18" x14ac:dyDescent="0.25">
      <c r="A100" s="121" t="s">
        <v>40</v>
      </c>
      <c r="B100" s="157">
        <v>12</v>
      </c>
      <c r="C100" s="157">
        <v>0</v>
      </c>
      <c r="D100" s="157">
        <v>1</v>
      </c>
      <c r="E100" s="157">
        <v>0</v>
      </c>
      <c r="F100" s="157">
        <v>1</v>
      </c>
      <c r="G100" s="118">
        <f t="shared" si="8"/>
        <v>14</v>
      </c>
      <c r="H100" s="87"/>
      <c r="I100" s="87"/>
      <c r="J100" s="121" t="s">
        <v>40</v>
      </c>
      <c r="K100" s="157">
        <v>0</v>
      </c>
      <c r="L100" s="157">
        <v>0</v>
      </c>
      <c r="M100" s="157">
        <v>0</v>
      </c>
      <c r="N100" s="157">
        <v>0</v>
      </c>
      <c r="O100" s="157">
        <v>0</v>
      </c>
      <c r="P100" s="120">
        <f t="shared" si="9"/>
        <v>0</v>
      </c>
      <c r="R100" s="13"/>
    </row>
    <row r="101" spans="1:18" x14ac:dyDescent="0.25">
      <c r="A101" s="121" t="s">
        <v>41</v>
      </c>
      <c r="B101" s="157">
        <v>19</v>
      </c>
      <c r="C101" s="157">
        <v>0</v>
      </c>
      <c r="D101" s="157">
        <v>2</v>
      </c>
      <c r="E101" s="157">
        <v>0</v>
      </c>
      <c r="F101" s="157">
        <v>0</v>
      </c>
      <c r="G101" s="118">
        <f t="shared" si="8"/>
        <v>21</v>
      </c>
      <c r="H101" s="87"/>
      <c r="I101" s="87"/>
      <c r="J101" s="121" t="s">
        <v>41</v>
      </c>
      <c r="K101" s="157">
        <v>1</v>
      </c>
      <c r="L101" s="157">
        <v>0</v>
      </c>
      <c r="M101" s="157">
        <v>2</v>
      </c>
      <c r="N101" s="157">
        <v>0</v>
      </c>
      <c r="O101" s="157">
        <v>0</v>
      </c>
      <c r="P101" s="120">
        <f t="shared" si="9"/>
        <v>3</v>
      </c>
      <c r="R101" s="13"/>
    </row>
    <row r="102" spans="1:18" x14ac:dyDescent="0.25">
      <c r="A102" s="121" t="s">
        <v>42</v>
      </c>
      <c r="B102" s="157">
        <v>36</v>
      </c>
      <c r="C102" s="157">
        <v>0</v>
      </c>
      <c r="D102" s="157">
        <v>2</v>
      </c>
      <c r="E102" s="157">
        <v>0</v>
      </c>
      <c r="F102" s="157">
        <v>0</v>
      </c>
      <c r="G102" s="118">
        <f t="shared" si="8"/>
        <v>38</v>
      </c>
      <c r="H102" s="87"/>
      <c r="I102" s="87"/>
      <c r="J102" s="121" t="s">
        <v>42</v>
      </c>
      <c r="K102" s="157">
        <v>2</v>
      </c>
      <c r="L102" s="157">
        <v>0</v>
      </c>
      <c r="M102" s="157">
        <v>0</v>
      </c>
      <c r="N102" s="157">
        <v>0</v>
      </c>
      <c r="O102" s="157">
        <v>0</v>
      </c>
      <c r="P102" s="120">
        <f t="shared" si="9"/>
        <v>2</v>
      </c>
      <c r="R102" s="13"/>
    </row>
    <row r="103" spans="1:18" x14ac:dyDescent="0.25">
      <c r="A103" s="121" t="s">
        <v>43</v>
      </c>
      <c r="B103" s="157">
        <v>46</v>
      </c>
      <c r="C103" s="157">
        <v>1</v>
      </c>
      <c r="D103" s="157">
        <v>0</v>
      </c>
      <c r="E103" s="157">
        <v>0</v>
      </c>
      <c r="F103" s="157">
        <v>0</v>
      </c>
      <c r="G103" s="118">
        <f t="shared" si="8"/>
        <v>47</v>
      </c>
      <c r="H103" s="87"/>
      <c r="I103" s="87"/>
      <c r="J103" s="121" t="s">
        <v>43</v>
      </c>
      <c r="K103" s="157">
        <v>1</v>
      </c>
      <c r="L103" s="157">
        <v>1</v>
      </c>
      <c r="M103" s="157">
        <v>0</v>
      </c>
      <c r="N103" s="157">
        <v>0</v>
      </c>
      <c r="O103" s="157">
        <v>0</v>
      </c>
      <c r="P103" s="120">
        <f t="shared" si="9"/>
        <v>2</v>
      </c>
      <c r="R103" s="13"/>
    </row>
    <row r="104" spans="1:18" x14ac:dyDescent="0.25">
      <c r="A104" s="121" t="s">
        <v>44</v>
      </c>
      <c r="B104" s="157">
        <v>44</v>
      </c>
      <c r="C104" s="157">
        <v>0</v>
      </c>
      <c r="D104" s="157">
        <v>0</v>
      </c>
      <c r="E104" s="157">
        <v>0</v>
      </c>
      <c r="F104" s="157">
        <v>0</v>
      </c>
      <c r="G104" s="118">
        <f t="shared" si="8"/>
        <v>44</v>
      </c>
      <c r="H104" s="87"/>
      <c r="I104" s="87"/>
      <c r="J104" s="121" t="s">
        <v>44</v>
      </c>
      <c r="K104" s="157">
        <v>3</v>
      </c>
      <c r="L104" s="157">
        <v>0</v>
      </c>
      <c r="M104" s="157">
        <v>0</v>
      </c>
      <c r="N104" s="157">
        <v>0</v>
      </c>
      <c r="O104" s="157">
        <v>0</v>
      </c>
      <c r="P104" s="120">
        <f t="shared" si="9"/>
        <v>3</v>
      </c>
      <c r="R104" s="13"/>
    </row>
    <row r="105" spans="1:18" x14ac:dyDescent="0.25">
      <c r="A105" s="121" t="s">
        <v>45</v>
      </c>
      <c r="B105" s="157">
        <v>47</v>
      </c>
      <c r="C105" s="157">
        <v>0</v>
      </c>
      <c r="D105" s="157">
        <v>0</v>
      </c>
      <c r="E105" s="157">
        <v>0</v>
      </c>
      <c r="F105" s="157">
        <v>0</v>
      </c>
      <c r="G105" s="118">
        <f t="shared" si="8"/>
        <v>47</v>
      </c>
      <c r="H105" s="87"/>
      <c r="I105" s="87"/>
      <c r="J105" s="121" t="s">
        <v>45</v>
      </c>
      <c r="K105" s="157">
        <v>3</v>
      </c>
      <c r="L105" s="157">
        <v>0</v>
      </c>
      <c r="M105" s="157">
        <v>0</v>
      </c>
      <c r="N105" s="157">
        <v>0</v>
      </c>
      <c r="O105" s="157">
        <v>0</v>
      </c>
      <c r="P105" s="120">
        <f t="shared" si="9"/>
        <v>3</v>
      </c>
      <c r="R105" s="13"/>
    </row>
    <row r="106" spans="1:18" x14ac:dyDescent="0.25">
      <c r="A106" s="121" t="s">
        <v>46</v>
      </c>
      <c r="B106" s="157">
        <v>62</v>
      </c>
      <c r="C106" s="157">
        <v>0</v>
      </c>
      <c r="D106" s="157">
        <v>0</v>
      </c>
      <c r="E106" s="157">
        <v>1</v>
      </c>
      <c r="F106" s="157">
        <v>0</v>
      </c>
      <c r="G106" s="118">
        <f t="shared" si="8"/>
        <v>63</v>
      </c>
      <c r="H106" s="87"/>
      <c r="I106" s="87"/>
      <c r="J106" s="121" t="s">
        <v>46</v>
      </c>
      <c r="K106" s="157">
        <v>5</v>
      </c>
      <c r="L106" s="157">
        <v>0</v>
      </c>
      <c r="M106" s="157">
        <v>0</v>
      </c>
      <c r="N106" s="157">
        <v>0</v>
      </c>
      <c r="O106" s="157">
        <v>0</v>
      </c>
      <c r="P106" s="120">
        <f t="shared" si="9"/>
        <v>5</v>
      </c>
      <c r="R106" s="13"/>
    </row>
    <row r="107" spans="1:18" x14ac:dyDescent="0.25">
      <c r="A107" s="121" t="s">
        <v>47</v>
      </c>
      <c r="B107" s="157">
        <v>79</v>
      </c>
      <c r="C107" s="157">
        <v>0</v>
      </c>
      <c r="D107" s="157">
        <v>0</v>
      </c>
      <c r="E107" s="157">
        <v>1</v>
      </c>
      <c r="F107" s="157">
        <v>0</v>
      </c>
      <c r="G107" s="118">
        <f t="shared" si="8"/>
        <v>80</v>
      </c>
      <c r="H107" s="87"/>
      <c r="I107" s="87"/>
      <c r="J107" s="121" t="s">
        <v>47</v>
      </c>
      <c r="K107" s="157">
        <v>11</v>
      </c>
      <c r="L107" s="157">
        <v>0</v>
      </c>
      <c r="M107" s="157">
        <v>0</v>
      </c>
      <c r="N107" s="157">
        <v>0</v>
      </c>
      <c r="O107" s="157">
        <v>0</v>
      </c>
      <c r="P107" s="120">
        <f t="shared" si="9"/>
        <v>11</v>
      </c>
      <c r="R107" s="13"/>
    </row>
    <row r="108" spans="1:18" x14ac:dyDescent="0.25">
      <c r="A108" s="121" t="s">
        <v>48</v>
      </c>
      <c r="B108" s="157">
        <v>86</v>
      </c>
      <c r="C108" s="157">
        <v>0</v>
      </c>
      <c r="D108" s="157">
        <v>0</v>
      </c>
      <c r="E108" s="157">
        <v>0</v>
      </c>
      <c r="F108" s="157">
        <v>0</v>
      </c>
      <c r="G108" s="118">
        <f t="shared" si="8"/>
        <v>86</v>
      </c>
      <c r="H108" s="87"/>
      <c r="I108" s="87"/>
      <c r="J108" s="121" t="s">
        <v>48</v>
      </c>
      <c r="K108" s="157">
        <v>15</v>
      </c>
      <c r="L108" s="157">
        <v>0</v>
      </c>
      <c r="M108" s="157">
        <v>0</v>
      </c>
      <c r="N108" s="157">
        <v>0</v>
      </c>
      <c r="O108" s="157">
        <v>0</v>
      </c>
      <c r="P108" s="120">
        <f t="shared" si="9"/>
        <v>15</v>
      </c>
      <c r="R108" s="13"/>
    </row>
    <row r="109" spans="1:18" x14ac:dyDescent="0.25">
      <c r="A109" s="121" t="s">
        <v>49</v>
      </c>
      <c r="B109" s="157">
        <v>88</v>
      </c>
      <c r="C109" s="157">
        <v>0</v>
      </c>
      <c r="D109" s="157">
        <v>1</v>
      </c>
      <c r="E109" s="157">
        <v>0</v>
      </c>
      <c r="F109" s="157">
        <v>1</v>
      </c>
      <c r="G109" s="118">
        <f t="shared" si="8"/>
        <v>90</v>
      </c>
      <c r="H109" s="87"/>
      <c r="I109" s="87"/>
      <c r="J109" s="121" t="s">
        <v>49</v>
      </c>
      <c r="K109" s="157">
        <v>16</v>
      </c>
      <c r="L109" s="157">
        <v>0</v>
      </c>
      <c r="M109" s="157">
        <v>1</v>
      </c>
      <c r="N109" s="157">
        <v>0</v>
      </c>
      <c r="O109" s="157">
        <v>1</v>
      </c>
      <c r="P109" s="120">
        <f t="shared" si="9"/>
        <v>18</v>
      </c>
      <c r="R109" s="13"/>
    </row>
    <row r="110" spans="1:18" x14ac:dyDescent="0.25">
      <c r="A110" s="121" t="s">
        <v>50</v>
      </c>
      <c r="B110" s="157">
        <v>56</v>
      </c>
      <c r="C110" s="157">
        <v>0</v>
      </c>
      <c r="D110" s="157">
        <v>0</v>
      </c>
      <c r="E110" s="157">
        <v>0</v>
      </c>
      <c r="F110" s="157">
        <v>0</v>
      </c>
      <c r="G110" s="118">
        <f t="shared" si="8"/>
        <v>56</v>
      </c>
      <c r="H110" s="87"/>
      <c r="I110" s="87"/>
      <c r="J110" s="121" t="s">
        <v>50</v>
      </c>
      <c r="K110" s="157">
        <v>16</v>
      </c>
      <c r="L110" s="157">
        <v>0</v>
      </c>
      <c r="M110" s="157">
        <v>0</v>
      </c>
      <c r="N110" s="157">
        <v>0</v>
      </c>
      <c r="O110" s="157">
        <v>0</v>
      </c>
      <c r="P110" s="120">
        <f t="shared" si="9"/>
        <v>16</v>
      </c>
      <c r="R110" s="13"/>
    </row>
    <row r="111" spans="1:18" x14ac:dyDescent="0.25">
      <c r="A111" s="121" t="s">
        <v>51</v>
      </c>
      <c r="B111" s="157">
        <v>31</v>
      </c>
      <c r="C111" s="157">
        <v>0</v>
      </c>
      <c r="D111" s="157">
        <v>0</v>
      </c>
      <c r="E111" s="157">
        <v>0</v>
      </c>
      <c r="F111" s="157">
        <v>0</v>
      </c>
      <c r="G111" s="118">
        <f t="shared" si="8"/>
        <v>31</v>
      </c>
      <c r="H111" s="87"/>
      <c r="I111" s="87"/>
      <c r="J111" s="121" t="s">
        <v>51</v>
      </c>
      <c r="K111" s="157">
        <v>9</v>
      </c>
      <c r="L111" s="157">
        <v>0</v>
      </c>
      <c r="M111" s="157">
        <v>0</v>
      </c>
      <c r="N111" s="157">
        <v>0</v>
      </c>
      <c r="O111" s="157">
        <v>0</v>
      </c>
      <c r="P111" s="120">
        <f t="shared" si="9"/>
        <v>9</v>
      </c>
      <c r="R111" s="13"/>
    </row>
    <row r="112" spans="1:18" x14ac:dyDescent="0.25">
      <c r="A112" s="121" t="s">
        <v>52</v>
      </c>
      <c r="B112" s="157">
        <v>4</v>
      </c>
      <c r="C112" s="157">
        <v>0</v>
      </c>
      <c r="D112" s="157">
        <v>0</v>
      </c>
      <c r="E112" s="157">
        <v>0</v>
      </c>
      <c r="F112" s="157">
        <v>0</v>
      </c>
      <c r="G112" s="118">
        <f t="shared" si="8"/>
        <v>4</v>
      </c>
      <c r="H112" s="87"/>
      <c r="I112" s="87"/>
      <c r="J112" s="121" t="s">
        <v>52</v>
      </c>
      <c r="K112" s="157">
        <v>3</v>
      </c>
      <c r="L112" s="157">
        <v>0</v>
      </c>
      <c r="M112" s="157">
        <v>0</v>
      </c>
      <c r="N112" s="157">
        <v>0</v>
      </c>
      <c r="O112" s="157">
        <v>0</v>
      </c>
      <c r="P112" s="120">
        <f t="shared" si="9"/>
        <v>3</v>
      </c>
      <c r="R112" s="13"/>
    </row>
    <row r="113" spans="1:18" x14ac:dyDescent="0.25">
      <c r="A113" s="119" t="s">
        <v>19</v>
      </c>
      <c r="B113" s="118">
        <f>SUM(B92:B112)</f>
        <v>709</v>
      </c>
      <c r="C113" s="118">
        <f t="shared" ref="C113:F113" si="10">SUM(C92:C112)</f>
        <v>1</v>
      </c>
      <c r="D113" s="118">
        <f t="shared" si="10"/>
        <v>8</v>
      </c>
      <c r="E113" s="118">
        <f t="shared" si="10"/>
        <v>6</v>
      </c>
      <c r="F113" s="118">
        <f t="shared" si="10"/>
        <v>7</v>
      </c>
      <c r="G113" s="118">
        <f>SUM(G92:G112)</f>
        <v>731</v>
      </c>
      <c r="H113" s="87"/>
      <c r="I113" s="87"/>
      <c r="J113" s="119" t="s">
        <v>19</v>
      </c>
      <c r="K113" s="120">
        <f>SUM(K92:K112)</f>
        <v>89</v>
      </c>
      <c r="L113" s="120">
        <f t="shared" ref="L113:O113" si="11">SUM(L92:L112)</f>
        <v>1</v>
      </c>
      <c r="M113" s="120">
        <f t="shared" si="11"/>
        <v>3</v>
      </c>
      <c r="N113" s="120">
        <f t="shared" si="11"/>
        <v>3</v>
      </c>
      <c r="O113" s="120">
        <f t="shared" si="11"/>
        <v>3</v>
      </c>
      <c r="P113" s="120">
        <f>SUM(P92:P112)</f>
        <v>99</v>
      </c>
      <c r="Q113" s="55"/>
      <c r="R113" s="13"/>
    </row>
    <row r="115" spans="1:18" s="25" customFormat="1" x14ac:dyDescent="0.25">
      <c r="A115" s="24" t="s">
        <v>251</v>
      </c>
      <c r="B115" s="24"/>
      <c r="C115" s="24"/>
      <c r="D115" s="24"/>
      <c r="E115" s="24"/>
      <c r="F115" s="24"/>
      <c r="G115" s="24"/>
      <c r="H115" s="24"/>
      <c r="I115" s="24"/>
      <c r="J115" s="24"/>
      <c r="K115" s="24"/>
      <c r="L115" s="24"/>
      <c r="M115" s="24"/>
      <c r="N115" s="24"/>
      <c r="O115" s="24"/>
      <c r="P115" s="24"/>
      <c r="Q115" s="24"/>
      <c r="R115" s="24"/>
    </row>
    <row r="116" spans="1:18" x14ac:dyDescent="0.25">
      <c r="B116" s="197"/>
      <c r="C116" s="197"/>
      <c r="D116" s="197"/>
      <c r="E116" s="197"/>
      <c r="F116" s="197"/>
      <c r="G116" s="197"/>
      <c r="H116" s="197"/>
      <c r="I116" s="197"/>
      <c r="J116" s="197"/>
    </row>
    <row r="117" spans="1:18" s="315" customFormat="1" ht="30" x14ac:dyDescent="0.25">
      <c r="A117" s="114" t="s">
        <v>0</v>
      </c>
      <c r="B117" s="266" t="s">
        <v>72</v>
      </c>
      <c r="C117" s="266" t="s">
        <v>73</v>
      </c>
      <c r="D117" s="266" t="s">
        <v>74</v>
      </c>
      <c r="E117" s="266" t="s">
        <v>75</v>
      </c>
      <c r="F117" s="266" t="s">
        <v>300</v>
      </c>
      <c r="G117" s="266" t="s">
        <v>316</v>
      </c>
      <c r="H117" s="266" t="s">
        <v>63</v>
      </c>
      <c r="I117" s="266" t="s">
        <v>71</v>
      </c>
      <c r="J117" s="114" t="s">
        <v>11</v>
      </c>
      <c r="K117" s="314"/>
      <c r="L117" s="314"/>
      <c r="M117" s="314"/>
      <c r="N117" s="314"/>
      <c r="O117" s="314"/>
      <c r="P117" s="314"/>
      <c r="Q117" s="314"/>
    </row>
    <row r="118" spans="1:18" x14ac:dyDescent="0.25">
      <c r="A118" s="116" t="s">
        <v>3</v>
      </c>
      <c r="B118" s="157">
        <v>18</v>
      </c>
      <c r="C118" s="157">
        <v>3</v>
      </c>
      <c r="D118" s="157">
        <v>0</v>
      </c>
      <c r="E118" s="157">
        <v>9</v>
      </c>
      <c r="F118" s="157">
        <v>0</v>
      </c>
      <c r="G118" s="157">
        <v>0</v>
      </c>
      <c r="H118" s="157">
        <v>0</v>
      </c>
      <c r="I118" s="157">
        <v>2</v>
      </c>
      <c r="J118" s="120">
        <f t="shared" ref="J118:J138" si="12">SUM(B118:I118)</f>
        <v>32</v>
      </c>
      <c r="R118" s="13"/>
    </row>
    <row r="119" spans="1:18" x14ac:dyDescent="0.25">
      <c r="A119" s="116" t="s">
        <v>64</v>
      </c>
      <c r="B119" s="157">
        <v>13</v>
      </c>
      <c r="C119" s="157">
        <v>3</v>
      </c>
      <c r="D119" s="157">
        <v>0</v>
      </c>
      <c r="E119" s="157">
        <v>1</v>
      </c>
      <c r="F119" s="157">
        <v>0</v>
      </c>
      <c r="G119" s="157">
        <v>0</v>
      </c>
      <c r="H119" s="157">
        <v>2</v>
      </c>
      <c r="I119" s="157">
        <v>0</v>
      </c>
      <c r="J119" s="120">
        <f t="shared" si="12"/>
        <v>19</v>
      </c>
      <c r="N119" s="21"/>
      <c r="R119" s="13"/>
    </row>
    <row r="120" spans="1:18" x14ac:dyDescent="0.25">
      <c r="A120" s="116" t="s">
        <v>65</v>
      </c>
      <c r="B120" s="157">
        <v>13</v>
      </c>
      <c r="C120" s="157">
        <v>2</v>
      </c>
      <c r="D120" s="157">
        <v>0</v>
      </c>
      <c r="E120" s="157">
        <v>2</v>
      </c>
      <c r="F120" s="157">
        <v>1</v>
      </c>
      <c r="G120" s="157">
        <v>0</v>
      </c>
      <c r="H120" s="157">
        <v>0</v>
      </c>
      <c r="I120" s="157">
        <v>0</v>
      </c>
      <c r="J120" s="120">
        <f t="shared" si="12"/>
        <v>18</v>
      </c>
      <c r="N120" s="22"/>
      <c r="R120" s="13"/>
    </row>
    <row r="121" spans="1:18" x14ac:dyDescent="0.25">
      <c r="A121" s="116" t="s">
        <v>35</v>
      </c>
      <c r="B121" s="157">
        <v>27</v>
      </c>
      <c r="C121" s="157">
        <v>10</v>
      </c>
      <c r="D121" s="157">
        <v>0</v>
      </c>
      <c r="E121" s="157">
        <v>7</v>
      </c>
      <c r="F121" s="157">
        <v>0</v>
      </c>
      <c r="G121" s="157">
        <v>0</v>
      </c>
      <c r="H121" s="157">
        <v>0</v>
      </c>
      <c r="I121" s="157">
        <v>0</v>
      </c>
      <c r="J121" s="120">
        <f t="shared" si="12"/>
        <v>44</v>
      </c>
      <c r="M121" s="21"/>
      <c r="R121" s="13"/>
    </row>
    <row r="122" spans="1:18" x14ac:dyDescent="0.25">
      <c r="A122" s="116" t="s">
        <v>36</v>
      </c>
      <c r="B122" s="157">
        <v>34</v>
      </c>
      <c r="C122" s="157">
        <v>7</v>
      </c>
      <c r="D122" s="157">
        <v>0</v>
      </c>
      <c r="E122" s="157">
        <v>4</v>
      </c>
      <c r="F122" s="157">
        <v>0</v>
      </c>
      <c r="G122" s="157">
        <v>0</v>
      </c>
      <c r="H122" s="157">
        <v>0</v>
      </c>
      <c r="I122" s="157">
        <v>1</v>
      </c>
      <c r="J122" s="120">
        <f t="shared" si="12"/>
        <v>46</v>
      </c>
      <c r="M122" s="22"/>
      <c r="R122" s="13"/>
    </row>
    <row r="123" spans="1:18" x14ac:dyDescent="0.25">
      <c r="A123" s="116" t="s">
        <v>37</v>
      </c>
      <c r="B123" s="157">
        <v>38</v>
      </c>
      <c r="C123" s="157">
        <v>3</v>
      </c>
      <c r="D123" s="157">
        <v>0</v>
      </c>
      <c r="E123" s="157">
        <v>3</v>
      </c>
      <c r="F123" s="157">
        <v>0</v>
      </c>
      <c r="G123" s="157">
        <v>0</v>
      </c>
      <c r="H123" s="157">
        <v>0</v>
      </c>
      <c r="I123" s="157">
        <v>0</v>
      </c>
      <c r="J123" s="120">
        <f t="shared" si="12"/>
        <v>44</v>
      </c>
      <c r="R123" s="13"/>
    </row>
    <row r="124" spans="1:18" x14ac:dyDescent="0.25">
      <c r="A124" s="116" t="s">
        <v>38</v>
      </c>
      <c r="B124" s="157">
        <v>33</v>
      </c>
      <c r="C124" s="157">
        <v>6</v>
      </c>
      <c r="D124" s="157">
        <v>0</v>
      </c>
      <c r="E124" s="157">
        <v>3</v>
      </c>
      <c r="F124" s="157">
        <v>0</v>
      </c>
      <c r="G124" s="157">
        <v>0</v>
      </c>
      <c r="H124" s="157">
        <v>0</v>
      </c>
      <c r="I124" s="157">
        <v>0</v>
      </c>
      <c r="J124" s="120">
        <f t="shared" si="12"/>
        <v>42</v>
      </c>
      <c r="R124" s="13"/>
    </row>
    <row r="125" spans="1:18" x14ac:dyDescent="0.25">
      <c r="A125" s="116" t="s">
        <v>39</v>
      </c>
      <c r="B125" s="157">
        <v>41</v>
      </c>
      <c r="C125" s="157">
        <v>9</v>
      </c>
      <c r="D125" s="157">
        <v>1</v>
      </c>
      <c r="E125" s="157">
        <v>2</v>
      </c>
      <c r="F125" s="157">
        <v>0</v>
      </c>
      <c r="G125" s="157">
        <v>0</v>
      </c>
      <c r="H125" s="157">
        <v>0</v>
      </c>
      <c r="I125" s="157">
        <v>0</v>
      </c>
      <c r="J125" s="120">
        <f t="shared" si="12"/>
        <v>53</v>
      </c>
      <c r="R125" s="13"/>
    </row>
    <row r="126" spans="1:18" x14ac:dyDescent="0.25">
      <c r="A126" s="116" t="s">
        <v>40</v>
      </c>
      <c r="B126" s="157">
        <v>45</v>
      </c>
      <c r="C126" s="157">
        <v>2</v>
      </c>
      <c r="D126" s="157">
        <v>1</v>
      </c>
      <c r="E126" s="157">
        <v>2</v>
      </c>
      <c r="F126" s="157">
        <v>0</v>
      </c>
      <c r="G126" s="157">
        <v>0</v>
      </c>
      <c r="H126" s="157">
        <v>0</v>
      </c>
      <c r="I126" s="157">
        <v>0</v>
      </c>
      <c r="J126" s="120">
        <f t="shared" si="12"/>
        <v>50</v>
      </c>
      <c r="R126" s="13"/>
    </row>
    <row r="127" spans="1:18" x14ac:dyDescent="0.25">
      <c r="A127" s="116" t="s">
        <v>41</v>
      </c>
      <c r="B127" s="157">
        <v>53</v>
      </c>
      <c r="C127" s="157">
        <v>6</v>
      </c>
      <c r="D127" s="157">
        <v>0</v>
      </c>
      <c r="E127" s="157">
        <v>4</v>
      </c>
      <c r="F127" s="157">
        <v>0</v>
      </c>
      <c r="G127" s="157">
        <v>0</v>
      </c>
      <c r="H127" s="157">
        <v>0</v>
      </c>
      <c r="I127" s="157">
        <v>0</v>
      </c>
      <c r="J127" s="120">
        <f t="shared" si="12"/>
        <v>63</v>
      </c>
      <c r="R127" s="13"/>
    </row>
    <row r="128" spans="1:18" x14ac:dyDescent="0.25">
      <c r="A128" s="116" t="s">
        <v>42</v>
      </c>
      <c r="B128" s="157">
        <v>74</v>
      </c>
      <c r="C128" s="157">
        <v>18</v>
      </c>
      <c r="D128" s="157">
        <v>0</v>
      </c>
      <c r="E128" s="157">
        <v>8</v>
      </c>
      <c r="F128" s="157">
        <v>1</v>
      </c>
      <c r="G128" s="157">
        <v>0</v>
      </c>
      <c r="H128" s="157">
        <v>0</v>
      </c>
      <c r="I128" s="157">
        <v>0</v>
      </c>
      <c r="J128" s="120">
        <f t="shared" si="12"/>
        <v>101</v>
      </c>
      <c r="R128" s="13"/>
    </row>
    <row r="129" spans="1:18" x14ac:dyDescent="0.25">
      <c r="A129" s="116" t="s">
        <v>43</v>
      </c>
      <c r="B129" s="157">
        <v>75</v>
      </c>
      <c r="C129" s="157">
        <v>8</v>
      </c>
      <c r="D129" s="157">
        <v>0</v>
      </c>
      <c r="E129" s="157">
        <v>8</v>
      </c>
      <c r="F129" s="157">
        <v>0</v>
      </c>
      <c r="G129" s="157">
        <v>0</v>
      </c>
      <c r="H129" s="157">
        <v>0</v>
      </c>
      <c r="I129" s="157">
        <v>2</v>
      </c>
      <c r="J129" s="120">
        <f t="shared" si="12"/>
        <v>93</v>
      </c>
      <c r="R129" s="13"/>
    </row>
    <row r="130" spans="1:18" x14ac:dyDescent="0.25">
      <c r="A130" s="116" t="s">
        <v>44</v>
      </c>
      <c r="B130" s="157">
        <v>90</v>
      </c>
      <c r="C130" s="157">
        <v>16</v>
      </c>
      <c r="D130" s="157">
        <v>0</v>
      </c>
      <c r="E130" s="157">
        <v>9</v>
      </c>
      <c r="F130" s="157">
        <v>0</v>
      </c>
      <c r="G130" s="157">
        <v>0</v>
      </c>
      <c r="H130" s="157">
        <v>1</v>
      </c>
      <c r="I130" s="157">
        <v>1</v>
      </c>
      <c r="J130" s="120">
        <f t="shared" si="12"/>
        <v>117</v>
      </c>
      <c r="R130" s="13"/>
    </row>
    <row r="131" spans="1:18" x14ac:dyDescent="0.25">
      <c r="A131" s="116" t="s">
        <v>45</v>
      </c>
      <c r="B131" s="157">
        <v>86</v>
      </c>
      <c r="C131" s="157">
        <v>12</v>
      </c>
      <c r="D131" s="157">
        <v>1</v>
      </c>
      <c r="E131" s="157">
        <v>8</v>
      </c>
      <c r="F131" s="157">
        <v>0</v>
      </c>
      <c r="G131" s="157">
        <v>0</v>
      </c>
      <c r="H131" s="157">
        <v>0</v>
      </c>
      <c r="I131" s="157">
        <v>0</v>
      </c>
      <c r="J131" s="120">
        <f t="shared" si="12"/>
        <v>107</v>
      </c>
      <c r="R131" s="13"/>
    </row>
    <row r="132" spans="1:18" x14ac:dyDescent="0.25">
      <c r="A132" s="116" t="s">
        <v>46</v>
      </c>
      <c r="B132" s="157">
        <v>98</v>
      </c>
      <c r="C132" s="157">
        <v>13</v>
      </c>
      <c r="D132" s="157">
        <v>1</v>
      </c>
      <c r="E132" s="157">
        <v>10</v>
      </c>
      <c r="F132" s="157">
        <v>0</v>
      </c>
      <c r="G132" s="157">
        <v>2</v>
      </c>
      <c r="H132" s="157">
        <v>0</v>
      </c>
      <c r="I132" s="157">
        <v>1</v>
      </c>
      <c r="J132" s="120">
        <f t="shared" si="12"/>
        <v>125</v>
      </c>
      <c r="R132" s="13"/>
    </row>
    <row r="133" spans="1:18" x14ac:dyDescent="0.25">
      <c r="A133" s="116" t="s">
        <v>47</v>
      </c>
      <c r="B133" s="157">
        <v>126</v>
      </c>
      <c r="C133" s="157">
        <v>12</v>
      </c>
      <c r="D133" s="157">
        <v>0</v>
      </c>
      <c r="E133" s="157">
        <v>3</v>
      </c>
      <c r="F133" s="157">
        <v>0</v>
      </c>
      <c r="G133" s="157">
        <v>1</v>
      </c>
      <c r="H133" s="157">
        <v>0</v>
      </c>
      <c r="I133" s="157">
        <v>0</v>
      </c>
      <c r="J133" s="120">
        <f t="shared" si="12"/>
        <v>142</v>
      </c>
      <c r="R133" s="13"/>
    </row>
    <row r="134" spans="1:18" x14ac:dyDescent="0.25">
      <c r="A134" s="116" t="s">
        <v>48</v>
      </c>
      <c r="B134" s="157">
        <v>109</v>
      </c>
      <c r="C134" s="157">
        <v>5</v>
      </c>
      <c r="D134" s="157">
        <v>1</v>
      </c>
      <c r="E134" s="157">
        <v>4</v>
      </c>
      <c r="F134" s="157">
        <v>1</v>
      </c>
      <c r="G134" s="157">
        <v>2</v>
      </c>
      <c r="H134" s="157">
        <v>2</v>
      </c>
      <c r="I134" s="157">
        <v>1</v>
      </c>
      <c r="J134" s="120">
        <f t="shared" si="12"/>
        <v>125</v>
      </c>
      <c r="R134" s="13"/>
    </row>
    <row r="135" spans="1:18" x14ac:dyDescent="0.25">
      <c r="A135" s="116" t="s">
        <v>49</v>
      </c>
      <c r="B135" s="157">
        <v>107</v>
      </c>
      <c r="C135" s="157">
        <v>1</v>
      </c>
      <c r="D135" s="157">
        <v>1</v>
      </c>
      <c r="E135" s="157">
        <v>7</v>
      </c>
      <c r="F135" s="157">
        <v>0</v>
      </c>
      <c r="G135" s="157">
        <v>3</v>
      </c>
      <c r="H135" s="157">
        <v>0</v>
      </c>
      <c r="I135" s="157">
        <v>1</v>
      </c>
      <c r="J135" s="120">
        <f t="shared" si="12"/>
        <v>120</v>
      </c>
      <c r="R135" s="13"/>
    </row>
    <row r="136" spans="1:18" x14ac:dyDescent="0.25">
      <c r="A136" s="116" t="s">
        <v>50</v>
      </c>
      <c r="B136" s="157">
        <v>67</v>
      </c>
      <c r="C136" s="157">
        <v>0</v>
      </c>
      <c r="D136" s="157">
        <v>0</v>
      </c>
      <c r="E136" s="157">
        <v>2</v>
      </c>
      <c r="F136" s="157">
        <v>0</v>
      </c>
      <c r="G136" s="157">
        <v>0</v>
      </c>
      <c r="H136" s="157">
        <v>1</v>
      </c>
      <c r="I136" s="157">
        <v>3</v>
      </c>
      <c r="J136" s="120">
        <f t="shared" si="12"/>
        <v>73</v>
      </c>
      <c r="R136" s="13"/>
    </row>
    <row r="137" spans="1:18" x14ac:dyDescent="0.25">
      <c r="A137" s="116" t="s">
        <v>51</v>
      </c>
      <c r="B137" s="157">
        <v>28</v>
      </c>
      <c r="C137" s="157">
        <v>0</v>
      </c>
      <c r="D137" s="157">
        <v>0</v>
      </c>
      <c r="E137" s="157">
        <v>2</v>
      </c>
      <c r="F137" s="157">
        <v>0</v>
      </c>
      <c r="G137" s="157">
        <v>2</v>
      </c>
      <c r="H137" s="157">
        <v>0</v>
      </c>
      <c r="I137" s="157">
        <v>1</v>
      </c>
      <c r="J137" s="120">
        <f t="shared" si="12"/>
        <v>33</v>
      </c>
      <c r="R137" s="13"/>
    </row>
    <row r="138" spans="1:18" x14ac:dyDescent="0.25">
      <c r="A138" s="116" t="s">
        <v>52</v>
      </c>
      <c r="B138" s="157">
        <v>6</v>
      </c>
      <c r="C138" s="157">
        <v>0</v>
      </c>
      <c r="D138" s="157">
        <v>0</v>
      </c>
      <c r="E138" s="157">
        <v>0</v>
      </c>
      <c r="F138" s="157">
        <v>0</v>
      </c>
      <c r="G138" s="157">
        <v>0</v>
      </c>
      <c r="H138" s="157">
        <v>0</v>
      </c>
      <c r="I138" s="157">
        <v>0</v>
      </c>
      <c r="J138" s="120">
        <f t="shared" si="12"/>
        <v>6</v>
      </c>
      <c r="R138" s="13"/>
    </row>
    <row r="139" spans="1:18" x14ac:dyDescent="0.25">
      <c r="A139" s="119" t="s">
        <v>11</v>
      </c>
      <c r="B139" s="120">
        <f>SUM(B118:B138)</f>
        <v>1181</v>
      </c>
      <c r="C139" s="120">
        <f t="shared" ref="C139:J139" si="13">SUM(C118:C138)</f>
        <v>136</v>
      </c>
      <c r="D139" s="120">
        <f t="shared" si="13"/>
        <v>6</v>
      </c>
      <c r="E139" s="120">
        <f t="shared" si="13"/>
        <v>98</v>
      </c>
      <c r="F139" s="120">
        <f t="shared" si="13"/>
        <v>3</v>
      </c>
      <c r="G139" s="120">
        <f t="shared" si="13"/>
        <v>10</v>
      </c>
      <c r="H139" s="120">
        <f t="shared" si="13"/>
        <v>6</v>
      </c>
      <c r="I139" s="120">
        <f t="shared" si="13"/>
        <v>13</v>
      </c>
      <c r="J139" s="120">
        <f t="shared" si="13"/>
        <v>1453</v>
      </c>
      <c r="R139" s="13"/>
    </row>
    <row r="140" spans="1:18" x14ac:dyDescent="0.25">
      <c r="A140" s="14"/>
      <c r="B140" s="14"/>
      <c r="C140" s="14"/>
      <c r="D140" s="14"/>
      <c r="E140" s="14"/>
      <c r="F140" s="14"/>
      <c r="G140" s="14"/>
      <c r="H140" s="14"/>
      <c r="I140" s="14"/>
      <c r="J140" s="14"/>
      <c r="K140" s="14"/>
    </row>
    <row r="141" spans="1:18" x14ac:dyDescent="0.25">
      <c r="A141" s="2" t="s">
        <v>327</v>
      </c>
      <c r="B141" s="24"/>
      <c r="C141" s="24"/>
      <c r="D141" s="24"/>
      <c r="E141" s="14"/>
      <c r="F141" s="14"/>
      <c r="G141" s="14"/>
      <c r="H141" s="14"/>
      <c r="I141" s="14"/>
      <c r="J141" s="14"/>
      <c r="K141" s="14"/>
    </row>
    <row r="142" spans="1:18" x14ac:dyDescent="0.25">
      <c r="H142" s="14"/>
      <c r="I142" s="14"/>
      <c r="J142" s="14"/>
      <c r="K142" s="14"/>
      <c r="L142" s="14"/>
      <c r="M142" s="14"/>
      <c r="N142" s="14"/>
    </row>
    <row r="143" spans="1:18" s="18" customFormat="1" x14ac:dyDescent="0.25">
      <c r="A143" s="15" t="s">
        <v>0</v>
      </c>
      <c r="B143" s="16" t="s">
        <v>103</v>
      </c>
      <c r="C143" s="16" t="s">
        <v>109</v>
      </c>
      <c r="D143" s="16" t="s">
        <v>110</v>
      </c>
      <c r="E143" s="16" t="s">
        <v>112</v>
      </c>
      <c r="F143" s="16" t="s">
        <v>111</v>
      </c>
      <c r="G143" s="16" t="s">
        <v>80</v>
      </c>
      <c r="H143" s="44"/>
      <c r="I143" s="44"/>
      <c r="J143" s="44"/>
      <c r="K143" s="44"/>
      <c r="L143" s="44"/>
      <c r="M143" s="44"/>
      <c r="N143" s="44"/>
      <c r="O143" s="17"/>
      <c r="P143" s="17"/>
      <c r="Q143" s="17"/>
      <c r="R143" s="17"/>
    </row>
    <row r="144" spans="1:18" x14ac:dyDescent="0.25">
      <c r="A144" s="19" t="s">
        <v>3</v>
      </c>
      <c r="B144" s="192">
        <v>62</v>
      </c>
      <c r="C144" s="191">
        <v>0.71</v>
      </c>
      <c r="D144" s="191">
        <v>1.51</v>
      </c>
      <c r="E144" s="191">
        <v>2.9</v>
      </c>
      <c r="F144" s="191">
        <v>5.88</v>
      </c>
      <c r="G144" s="191">
        <v>29.51</v>
      </c>
      <c r="H144" s="14"/>
      <c r="I144" s="14"/>
      <c r="J144" s="14"/>
      <c r="K144" s="14"/>
      <c r="L144" s="14"/>
      <c r="M144" s="14"/>
      <c r="N144" s="45"/>
      <c r="O144" s="20"/>
      <c r="Q144" s="20"/>
    </row>
    <row r="145" spans="1:17" x14ac:dyDescent="0.25">
      <c r="A145" s="19" t="s">
        <v>64</v>
      </c>
      <c r="B145" s="299">
        <v>33</v>
      </c>
      <c r="C145" s="191">
        <v>0.6</v>
      </c>
      <c r="D145" s="191">
        <v>1.98</v>
      </c>
      <c r="E145" s="191">
        <v>4.6399999999999997</v>
      </c>
      <c r="F145" s="191">
        <v>6.98</v>
      </c>
      <c r="G145" s="191">
        <v>13.4</v>
      </c>
      <c r="H145" s="14"/>
      <c r="I145" s="14"/>
      <c r="J145" s="14"/>
      <c r="K145" s="14"/>
      <c r="L145" s="46"/>
      <c r="M145" s="14"/>
      <c r="N145" s="45"/>
      <c r="O145" s="20"/>
      <c r="Q145" s="20"/>
    </row>
    <row r="146" spans="1:17" x14ac:dyDescent="0.25">
      <c r="A146" s="19" t="s">
        <v>65</v>
      </c>
      <c r="B146" s="299">
        <v>35</v>
      </c>
      <c r="C146" s="191">
        <v>1</v>
      </c>
      <c r="D146" s="191">
        <v>3.2</v>
      </c>
      <c r="E146" s="191">
        <v>5.61</v>
      </c>
      <c r="F146" s="191">
        <v>10.09</v>
      </c>
      <c r="G146" s="191">
        <v>26</v>
      </c>
      <c r="H146" s="14"/>
      <c r="I146" s="14"/>
      <c r="J146" s="14"/>
      <c r="K146" s="14"/>
      <c r="L146" s="47"/>
      <c r="M146" s="14"/>
      <c r="N146" s="45"/>
      <c r="O146" s="20"/>
      <c r="Q146" s="20"/>
    </row>
    <row r="147" spans="1:17" x14ac:dyDescent="0.25">
      <c r="A147" s="19" t="s">
        <v>35</v>
      </c>
      <c r="B147" s="299">
        <v>62</v>
      </c>
      <c r="C147" s="191">
        <v>1.61</v>
      </c>
      <c r="D147" s="191">
        <v>3.6</v>
      </c>
      <c r="E147" s="191">
        <v>5.6749999999999998</v>
      </c>
      <c r="F147" s="191">
        <v>11.82</v>
      </c>
      <c r="G147" s="191">
        <v>36.42</v>
      </c>
      <c r="H147" s="14"/>
      <c r="I147" s="14"/>
      <c r="J147" s="14"/>
      <c r="K147" s="14"/>
      <c r="L147" s="14"/>
      <c r="M147" s="14"/>
      <c r="N147" s="45"/>
      <c r="O147" s="20"/>
      <c r="Q147" s="20"/>
    </row>
    <row r="148" spans="1:17" x14ac:dyDescent="0.25">
      <c r="A148" s="19" t="s">
        <v>36</v>
      </c>
      <c r="B148" s="299">
        <v>73</v>
      </c>
      <c r="C148" s="191">
        <v>1.35</v>
      </c>
      <c r="D148" s="191">
        <v>2.74</v>
      </c>
      <c r="E148" s="191">
        <v>4.4800000000000004</v>
      </c>
      <c r="F148" s="191">
        <v>11</v>
      </c>
      <c r="G148" s="191">
        <v>19.600000000000001</v>
      </c>
      <c r="H148" s="14"/>
      <c r="I148" s="14"/>
      <c r="J148" s="14"/>
      <c r="K148" s="14"/>
      <c r="L148" s="14"/>
      <c r="M148" s="14"/>
      <c r="N148" s="45"/>
      <c r="O148" s="20"/>
      <c r="Q148" s="20"/>
    </row>
    <row r="149" spans="1:17" x14ac:dyDescent="0.25">
      <c r="A149" s="19" t="s">
        <v>37</v>
      </c>
      <c r="B149" s="299">
        <v>66</v>
      </c>
      <c r="C149" s="191">
        <v>1.21</v>
      </c>
      <c r="D149" s="191">
        <v>2.56</v>
      </c>
      <c r="E149" s="191">
        <v>5.74</v>
      </c>
      <c r="F149" s="191">
        <v>13.96</v>
      </c>
      <c r="G149" s="191">
        <v>56.58</v>
      </c>
      <c r="H149" s="14"/>
      <c r="I149" s="14"/>
      <c r="J149" s="14"/>
      <c r="K149" s="14"/>
      <c r="L149" s="14"/>
      <c r="M149" s="14"/>
      <c r="N149" s="45"/>
      <c r="O149" s="20"/>
      <c r="Q149" s="20"/>
    </row>
    <row r="150" spans="1:17" x14ac:dyDescent="0.25">
      <c r="A150" s="19" t="s">
        <v>38</v>
      </c>
      <c r="B150" s="299">
        <v>66</v>
      </c>
      <c r="C150" s="191">
        <v>1.45</v>
      </c>
      <c r="D150" s="191">
        <v>2.2999999999999998</v>
      </c>
      <c r="E150" s="191">
        <v>4.47</v>
      </c>
      <c r="F150" s="191">
        <v>13.92</v>
      </c>
      <c r="G150" s="191">
        <v>26.95</v>
      </c>
      <c r="H150" s="14"/>
      <c r="I150" s="14"/>
      <c r="J150" s="14"/>
      <c r="K150" s="14"/>
      <c r="L150" s="14"/>
      <c r="M150" s="14"/>
      <c r="N150" s="45"/>
      <c r="O150" s="20"/>
      <c r="Q150" s="20"/>
    </row>
    <row r="151" spans="1:17" x14ac:dyDescent="0.25">
      <c r="A151" s="19" t="s">
        <v>39</v>
      </c>
      <c r="B151" s="299">
        <v>73</v>
      </c>
      <c r="C151" s="191">
        <v>1.94</v>
      </c>
      <c r="D151" s="191">
        <v>3.37</v>
      </c>
      <c r="E151" s="191">
        <v>6.3</v>
      </c>
      <c r="F151" s="191">
        <v>14.21</v>
      </c>
      <c r="G151" s="191">
        <v>42.93</v>
      </c>
      <c r="H151" s="14"/>
      <c r="I151" s="14"/>
      <c r="J151" s="14"/>
      <c r="K151" s="14"/>
      <c r="L151" s="14"/>
      <c r="M151" s="14"/>
      <c r="N151" s="45"/>
      <c r="O151" s="20"/>
      <c r="Q151" s="20"/>
    </row>
    <row r="152" spans="1:17" x14ac:dyDescent="0.25">
      <c r="A152" s="19" t="s">
        <v>40</v>
      </c>
      <c r="B152" s="299">
        <v>74</v>
      </c>
      <c r="C152" s="191">
        <v>1.3</v>
      </c>
      <c r="D152" s="191">
        <v>3.27</v>
      </c>
      <c r="E152" s="191">
        <v>7.4450000000000003</v>
      </c>
      <c r="F152" s="191">
        <v>16.989999999999998</v>
      </c>
      <c r="G152" s="191">
        <v>25.4</v>
      </c>
      <c r="H152" s="14"/>
      <c r="I152" s="14"/>
      <c r="J152" s="14"/>
      <c r="K152" s="14"/>
      <c r="L152" s="14"/>
      <c r="M152" s="14"/>
      <c r="N152" s="45"/>
      <c r="O152" s="20"/>
      <c r="Q152" s="20"/>
    </row>
    <row r="153" spans="1:17" x14ac:dyDescent="0.25">
      <c r="A153" s="19" t="s">
        <v>41</v>
      </c>
      <c r="B153" s="299">
        <v>97</v>
      </c>
      <c r="C153" s="191">
        <v>1.6</v>
      </c>
      <c r="D153" s="191">
        <v>3.4</v>
      </c>
      <c r="E153" s="191">
        <v>6.21</v>
      </c>
      <c r="F153" s="191">
        <v>11.27</v>
      </c>
      <c r="G153" s="191">
        <v>24.5</v>
      </c>
      <c r="H153" s="14"/>
      <c r="I153" s="14"/>
      <c r="J153" s="14"/>
      <c r="K153" s="14"/>
      <c r="L153" s="14"/>
      <c r="M153" s="14"/>
      <c r="N153" s="45"/>
      <c r="O153" s="20"/>
      <c r="Q153" s="20"/>
    </row>
    <row r="154" spans="1:17" x14ac:dyDescent="0.25">
      <c r="A154" s="19" t="s">
        <v>42</v>
      </c>
      <c r="B154" s="299">
        <v>150</v>
      </c>
      <c r="C154" s="191">
        <v>2.1850000000000001</v>
      </c>
      <c r="D154" s="191">
        <v>3.93</v>
      </c>
      <c r="E154" s="191">
        <v>6.82</v>
      </c>
      <c r="F154" s="191">
        <v>14</v>
      </c>
      <c r="G154" s="191">
        <v>28.465</v>
      </c>
      <c r="H154" s="14"/>
      <c r="I154" s="14"/>
      <c r="J154" s="14"/>
      <c r="K154" s="14"/>
      <c r="L154" s="14"/>
      <c r="M154" s="14"/>
      <c r="N154" s="45"/>
      <c r="O154" s="20"/>
      <c r="Q154" s="20"/>
    </row>
    <row r="155" spans="1:17" x14ac:dyDescent="0.25">
      <c r="A155" s="19" t="s">
        <v>43</v>
      </c>
      <c r="B155" s="299">
        <v>160</v>
      </c>
      <c r="C155" s="191">
        <v>1.895</v>
      </c>
      <c r="D155" s="191">
        <v>3.1749999999999998</v>
      </c>
      <c r="E155" s="191">
        <v>6.625</v>
      </c>
      <c r="F155" s="191">
        <v>12.61</v>
      </c>
      <c r="G155" s="191">
        <v>25.815000000000001</v>
      </c>
      <c r="H155" s="14"/>
      <c r="I155" s="14"/>
      <c r="J155" s="14"/>
      <c r="K155" s="14"/>
      <c r="L155" s="14"/>
      <c r="M155" s="14"/>
      <c r="N155" s="45"/>
      <c r="O155" s="20"/>
      <c r="Q155" s="20"/>
    </row>
    <row r="156" spans="1:17" x14ac:dyDescent="0.25">
      <c r="A156" s="19" t="s">
        <v>44</v>
      </c>
      <c r="B156" s="299">
        <v>171</v>
      </c>
      <c r="C156" s="191">
        <v>2.54</v>
      </c>
      <c r="D156" s="191">
        <v>4.92</v>
      </c>
      <c r="E156" s="191">
        <v>8.85</v>
      </c>
      <c r="F156" s="191">
        <v>16.45</v>
      </c>
      <c r="G156" s="191">
        <v>28.17</v>
      </c>
      <c r="H156" s="14"/>
      <c r="I156" s="14"/>
      <c r="J156" s="14"/>
      <c r="K156" s="14"/>
      <c r="L156" s="14"/>
      <c r="M156" s="14"/>
      <c r="N156" s="45"/>
      <c r="O156" s="20"/>
      <c r="Q156" s="20"/>
    </row>
    <row r="157" spans="1:17" x14ac:dyDescent="0.25">
      <c r="A157" s="19" t="s">
        <v>45</v>
      </c>
      <c r="B157" s="299">
        <v>172</v>
      </c>
      <c r="C157" s="191">
        <v>2</v>
      </c>
      <c r="D157" s="191">
        <v>4.2149999999999999</v>
      </c>
      <c r="E157" s="191">
        <v>8.6950000000000003</v>
      </c>
      <c r="F157" s="191">
        <v>18.190000000000001</v>
      </c>
      <c r="G157" s="191">
        <v>31.87</v>
      </c>
      <c r="H157" s="14"/>
      <c r="I157" s="14"/>
      <c r="J157" s="14"/>
      <c r="K157" s="14"/>
      <c r="L157" s="14"/>
      <c r="M157" s="14"/>
      <c r="N157" s="45"/>
      <c r="O157" s="20"/>
      <c r="Q157" s="20"/>
    </row>
    <row r="158" spans="1:17" x14ac:dyDescent="0.25">
      <c r="A158" s="19" t="s">
        <v>46</v>
      </c>
      <c r="B158" s="299">
        <v>206</v>
      </c>
      <c r="C158" s="191">
        <v>1.95</v>
      </c>
      <c r="D158" s="191">
        <v>3.43</v>
      </c>
      <c r="E158" s="191">
        <v>9.43</v>
      </c>
      <c r="F158" s="191">
        <v>16.149999999999999</v>
      </c>
      <c r="G158" s="191">
        <v>26.5</v>
      </c>
      <c r="H158" s="14"/>
      <c r="I158" s="14"/>
      <c r="J158" s="14"/>
      <c r="K158" s="14"/>
      <c r="L158" s="14"/>
      <c r="M158" s="14"/>
      <c r="N158" s="45"/>
      <c r="O158" s="20"/>
      <c r="Q158" s="20"/>
    </row>
    <row r="159" spans="1:17" x14ac:dyDescent="0.25">
      <c r="A159" s="19" t="s">
        <v>47</v>
      </c>
      <c r="B159" s="299">
        <v>219</v>
      </c>
      <c r="C159" s="191">
        <v>1.52</v>
      </c>
      <c r="D159" s="191">
        <v>4</v>
      </c>
      <c r="E159" s="191">
        <v>8.02</v>
      </c>
      <c r="F159" s="191">
        <v>13.5</v>
      </c>
      <c r="G159" s="191">
        <v>26.316669999999998</v>
      </c>
      <c r="H159" s="14"/>
      <c r="I159" s="14"/>
      <c r="J159" s="14"/>
      <c r="K159" s="14"/>
      <c r="L159" s="14"/>
      <c r="M159" s="14"/>
      <c r="N159" s="45"/>
      <c r="O159" s="20"/>
      <c r="Q159" s="20"/>
    </row>
    <row r="160" spans="1:17" x14ac:dyDescent="0.25">
      <c r="A160" s="19" t="s">
        <v>48</v>
      </c>
      <c r="B160" s="299">
        <v>198</v>
      </c>
      <c r="C160" s="191">
        <v>1.65</v>
      </c>
      <c r="D160" s="191">
        <v>3.46</v>
      </c>
      <c r="E160" s="191">
        <v>7.2149999999999999</v>
      </c>
      <c r="F160" s="191">
        <v>15.35</v>
      </c>
      <c r="G160" s="191">
        <v>23.16</v>
      </c>
      <c r="H160" s="14"/>
      <c r="I160" s="14"/>
      <c r="J160" s="14"/>
      <c r="K160" s="14"/>
      <c r="L160" s="14"/>
      <c r="M160" s="14"/>
      <c r="N160" s="45"/>
      <c r="O160" s="20"/>
      <c r="Q160" s="20"/>
    </row>
    <row r="161" spans="1:17" x14ac:dyDescent="0.25">
      <c r="A161" s="19" t="s">
        <v>49</v>
      </c>
      <c r="B161" s="299">
        <v>166</v>
      </c>
      <c r="C161" s="191">
        <v>0.88</v>
      </c>
      <c r="D161" s="191">
        <v>3.25</v>
      </c>
      <c r="E161" s="191">
        <v>7.665</v>
      </c>
      <c r="F161" s="191">
        <v>15.83</v>
      </c>
      <c r="G161" s="191">
        <v>25.27431</v>
      </c>
      <c r="H161" s="14"/>
      <c r="I161" s="14"/>
      <c r="J161" s="14"/>
      <c r="K161" s="14"/>
      <c r="L161" s="14"/>
      <c r="M161" s="14"/>
      <c r="N161" s="45"/>
      <c r="O161" s="20"/>
      <c r="Q161" s="20"/>
    </row>
    <row r="162" spans="1:17" x14ac:dyDescent="0.25">
      <c r="A162" s="19" t="s">
        <v>50</v>
      </c>
      <c r="B162" s="299">
        <v>103</v>
      </c>
      <c r="C162" s="191">
        <v>0.79</v>
      </c>
      <c r="D162" s="191">
        <v>2.84</v>
      </c>
      <c r="E162" s="191">
        <v>6.18</v>
      </c>
      <c r="F162" s="191">
        <v>11.57</v>
      </c>
      <c r="G162" s="191">
        <v>17.73</v>
      </c>
      <c r="H162" s="14"/>
      <c r="I162" s="14"/>
      <c r="J162" s="14"/>
      <c r="K162" s="14"/>
      <c r="L162" s="14"/>
      <c r="M162" s="14"/>
      <c r="N162" s="45"/>
      <c r="O162" s="20"/>
      <c r="Q162" s="20"/>
    </row>
    <row r="163" spans="1:17" x14ac:dyDescent="0.25">
      <c r="A163" s="19" t="s">
        <v>51</v>
      </c>
      <c r="B163" s="299">
        <v>41</v>
      </c>
      <c r="C163" s="191">
        <v>1.08</v>
      </c>
      <c r="D163" s="191">
        <v>3.04</v>
      </c>
      <c r="E163" s="191">
        <v>5.22</v>
      </c>
      <c r="F163" s="191">
        <v>13.75</v>
      </c>
      <c r="G163" s="191">
        <v>21.89</v>
      </c>
      <c r="H163" s="14"/>
      <c r="I163" s="14"/>
      <c r="J163" s="14"/>
      <c r="K163" s="14"/>
      <c r="L163" s="14"/>
      <c r="M163" s="14"/>
      <c r="N163" s="45"/>
      <c r="O163" s="20"/>
      <c r="Q163" s="20"/>
    </row>
    <row r="164" spans="1:17" x14ac:dyDescent="0.25">
      <c r="A164" s="19" t="s">
        <v>52</v>
      </c>
      <c r="B164" s="299">
        <v>6</v>
      </c>
      <c r="C164" s="191">
        <v>0.28999999999999998</v>
      </c>
      <c r="D164" s="191">
        <v>0.38</v>
      </c>
      <c r="E164" s="191">
        <v>2.68</v>
      </c>
      <c r="F164" s="191">
        <v>4.79</v>
      </c>
      <c r="G164" s="191">
        <v>5.08</v>
      </c>
      <c r="H164" s="14"/>
      <c r="I164" s="14"/>
      <c r="J164" s="14"/>
      <c r="K164" s="14"/>
      <c r="L164" s="14"/>
      <c r="M164" s="14"/>
      <c r="N164" s="45"/>
      <c r="O164" s="20"/>
      <c r="Q164" s="20"/>
    </row>
    <row r="165" spans="1:17" x14ac:dyDescent="0.25">
      <c r="A165" s="23" t="s">
        <v>19</v>
      </c>
      <c r="B165" s="252">
        <f>SUM(B144:B164)</f>
        <v>2233</v>
      </c>
      <c r="C165" s="173">
        <v>1.58</v>
      </c>
      <c r="D165" s="173">
        <v>3.27</v>
      </c>
      <c r="E165" s="173">
        <v>7</v>
      </c>
      <c r="F165" s="162">
        <v>14</v>
      </c>
      <c r="G165" s="162">
        <v>26.5</v>
      </c>
      <c r="H165" s="14"/>
      <c r="I165" s="14"/>
      <c r="J165" s="14"/>
      <c r="K165" s="14"/>
      <c r="L165" s="14"/>
      <c r="M165" s="14"/>
      <c r="N165" s="14"/>
    </row>
    <row r="166" spans="1:17" x14ac:dyDescent="0.25">
      <c r="A166" s="14"/>
      <c r="B166" s="14"/>
      <c r="C166" s="14"/>
      <c r="D166" s="14"/>
      <c r="E166" s="14"/>
      <c r="F166" s="14"/>
      <c r="G166" s="14"/>
      <c r="H166" s="14"/>
      <c r="I166" s="14"/>
      <c r="J166" s="14"/>
      <c r="K166" s="14"/>
      <c r="L166" s="14"/>
      <c r="M166" s="14"/>
      <c r="N166" s="14"/>
    </row>
    <row r="167" spans="1:17" x14ac:dyDescent="0.25">
      <c r="A167" s="2" t="s">
        <v>341</v>
      </c>
      <c r="B167" s="14"/>
      <c r="C167" s="14"/>
      <c r="D167" s="14"/>
      <c r="E167" s="14"/>
      <c r="F167" s="14"/>
      <c r="G167" s="14"/>
      <c r="H167" s="14"/>
      <c r="I167" s="14"/>
      <c r="J167" s="14"/>
      <c r="K167" s="14"/>
    </row>
    <row r="168" spans="1:17" x14ac:dyDescent="0.25">
      <c r="A168" s="14"/>
      <c r="B168" s="14"/>
      <c r="C168" s="14"/>
      <c r="D168" s="14"/>
      <c r="E168" s="14"/>
      <c r="F168" s="14"/>
      <c r="G168" s="14"/>
      <c r="H168" s="14"/>
      <c r="I168" s="14"/>
      <c r="J168" s="14"/>
      <c r="K168" s="14"/>
      <c r="L168" s="14"/>
      <c r="M168" s="14"/>
      <c r="N168" s="14"/>
    </row>
    <row r="169" spans="1:17" x14ac:dyDescent="0.25">
      <c r="A169" s="15" t="s">
        <v>0</v>
      </c>
      <c r="B169" s="16" t="s">
        <v>103</v>
      </c>
      <c r="C169" s="16" t="s">
        <v>109</v>
      </c>
      <c r="D169" s="16" t="s">
        <v>110</v>
      </c>
      <c r="E169" s="16" t="s">
        <v>79</v>
      </c>
      <c r="F169" s="16" t="s">
        <v>111</v>
      </c>
      <c r="G169" s="16" t="s">
        <v>80</v>
      </c>
      <c r="H169" s="14"/>
      <c r="I169" s="14"/>
      <c r="J169" s="14"/>
      <c r="K169" s="14"/>
      <c r="L169" s="14"/>
      <c r="M169" s="14"/>
      <c r="N169" s="14"/>
      <c r="Q169" s="21"/>
    </row>
    <row r="170" spans="1:17" x14ac:dyDescent="0.25">
      <c r="A170" s="19" t="s">
        <v>3</v>
      </c>
      <c r="B170" s="192">
        <v>60</v>
      </c>
      <c r="C170" s="191">
        <v>0</v>
      </c>
      <c r="D170" s="191">
        <v>0.86666670000000001</v>
      </c>
      <c r="E170" s="191">
        <v>2.9666670000000002</v>
      </c>
      <c r="F170" s="191">
        <v>4.9083329999999998</v>
      </c>
      <c r="G170" s="191">
        <v>6.9</v>
      </c>
      <c r="H170" s="14"/>
      <c r="I170" s="14"/>
      <c r="J170" s="14"/>
      <c r="K170" s="14"/>
      <c r="L170" s="14"/>
      <c r="M170" s="14"/>
      <c r="N170" s="45"/>
      <c r="O170" s="20"/>
      <c r="Q170" s="20"/>
    </row>
    <row r="171" spans="1:17" x14ac:dyDescent="0.25">
      <c r="A171" s="19" t="s">
        <v>64</v>
      </c>
      <c r="B171" s="192">
        <v>33</v>
      </c>
      <c r="C171" s="191">
        <v>0</v>
      </c>
      <c r="D171" s="191">
        <v>0.85</v>
      </c>
      <c r="E171" s="191">
        <v>3.4333330000000002</v>
      </c>
      <c r="F171" s="191">
        <v>4.6333330000000004</v>
      </c>
      <c r="G171" s="191">
        <v>5.766667</v>
      </c>
      <c r="H171" s="14"/>
      <c r="I171" s="14"/>
      <c r="J171" s="14"/>
      <c r="K171" s="14"/>
      <c r="L171" s="46"/>
      <c r="M171" s="14"/>
      <c r="N171" s="45"/>
      <c r="O171" s="20"/>
      <c r="Q171" s="20"/>
    </row>
    <row r="172" spans="1:17" x14ac:dyDescent="0.25">
      <c r="A172" s="19" t="s">
        <v>65</v>
      </c>
      <c r="B172" s="192">
        <v>34</v>
      </c>
      <c r="C172" s="191">
        <v>0</v>
      </c>
      <c r="D172" s="191">
        <v>1.25</v>
      </c>
      <c r="E172" s="191">
        <v>2.7166670000000002</v>
      </c>
      <c r="F172" s="191">
        <v>5.266667</v>
      </c>
      <c r="G172" s="191">
        <v>7.1666670000000003</v>
      </c>
      <c r="H172" s="14"/>
      <c r="I172" s="14"/>
      <c r="J172" s="14"/>
      <c r="K172" s="14"/>
      <c r="L172" s="47"/>
      <c r="M172" s="14"/>
      <c r="N172" s="45"/>
      <c r="O172" s="20"/>
      <c r="Q172" s="20"/>
    </row>
    <row r="173" spans="1:17" x14ac:dyDescent="0.25">
      <c r="A173" s="19" t="s">
        <v>35</v>
      </c>
      <c r="B173" s="192">
        <v>58</v>
      </c>
      <c r="C173" s="191">
        <v>1.066667</v>
      </c>
      <c r="D173" s="191">
        <v>2.8</v>
      </c>
      <c r="E173" s="191">
        <v>4.6666670000000003</v>
      </c>
      <c r="F173" s="191">
        <v>7.0333329999999998</v>
      </c>
      <c r="G173" s="191">
        <v>12.25</v>
      </c>
      <c r="H173" s="14"/>
      <c r="I173" s="14"/>
      <c r="J173" s="14"/>
      <c r="K173" s="14"/>
      <c r="L173" s="14"/>
      <c r="M173" s="14"/>
      <c r="N173" s="45"/>
      <c r="O173" s="20"/>
      <c r="Q173" s="20"/>
    </row>
    <row r="174" spans="1:17" x14ac:dyDescent="0.25">
      <c r="A174" s="19" t="s">
        <v>36</v>
      </c>
      <c r="B174" s="192">
        <v>67</v>
      </c>
      <c r="C174" s="191">
        <v>1.0333330000000001</v>
      </c>
      <c r="D174" s="191">
        <v>2.266667</v>
      </c>
      <c r="E174" s="191">
        <v>4.4000000000000004</v>
      </c>
      <c r="F174" s="191">
        <v>7.4166670000000003</v>
      </c>
      <c r="G174" s="191">
        <v>14.85</v>
      </c>
      <c r="H174" s="14"/>
      <c r="I174" s="14"/>
      <c r="J174" s="14"/>
      <c r="K174" s="14"/>
      <c r="L174" s="14"/>
      <c r="M174" s="14"/>
      <c r="N174" s="45"/>
      <c r="O174" s="20"/>
      <c r="Q174" s="20"/>
    </row>
    <row r="175" spans="1:17" x14ac:dyDescent="0.25">
      <c r="A175" s="19" t="s">
        <v>37</v>
      </c>
      <c r="B175" s="192">
        <v>64</v>
      </c>
      <c r="C175" s="191">
        <v>1.65</v>
      </c>
      <c r="D175" s="191">
        <v>2.3250000000000002</v>
      </c>
      <c r="E175" s="191">
        <v>4.391667</v>
      </c>
      <c r="F175" s="191">
        <v>7.358333</v>
      </c>
      <c r="G175" s="191">
        <v>11.41667</v>
      </c>
      <c r="H175" s="14"/>
      <c r="I175" s="14"/>
      <c r="J175" s="14"/>
      <c r="K175" s="14"/>
      <c r="L175" s="14"/>
      <c r="M175" s="14"/>
      <c r="N175" s="20"/>
      <c r="O175" s="20"/>
      <c r="Q175" s="20"/>
    </row>
    <row r="176" spans="1:17" x14ac:dyDescent="0.25">
      <c r="A176" s="19" t="s">
        <v>38</v>
      </c>
      <c r="B176" s="192">
        <v>63</v>
      </c>
      <c r="C176" s="191">
        <v>0.81666669999999997</v>
      </c>
      <c r="D176" s="191">
        <v>2.95</v>
      </c>
      <c r="E176" s="191">
        <v>4.8</v>
      </c>
      <c r="F176" s="191">
        <v>6.7833329999999998</v>
      </c>
      <c r="G176" s="191">
        <v>9.5333330000000007</v>
      </c>
      <c r="H176" s="14"/>
      <c r="I176" s="14"/>
      <c r="J176" s="14"/>
      <c r="K176" s="14"/>
      <c r="L176" s="14"/>
      <c r="M176" s="14"/>
      <c r="N176" s="48"/>
      <c r="O176" s="48"/>
      <c r="P176" s="24"/>
      <c r="Q176" s="48"/>
    </row>
    <row r="177" spans="1:17" x14ac:dyDescent="0.25">
      <c r="A177" s="19" t="s">
        <v>39</v>
      </c>
      <c r="B177" s="192">
        <v>68</v>
      </c>
      <c r="C177" s="191">
        <v>0.71666669999999999</v>
      </c>
      <c r="D177" s="191">
        <v>2.3250000000000002</v>
      </c>
      <c r="E177" s="191">
        <v>4.1666670000000003</v>
      </c>
      <c r="F177" s="191">
        <v>6.4249999999999998</v>
      </c>
      <c r="G177" s="191">
        <v>9</v>
      </c>
      <c r="H177" s="14"/>
      <c r="I177" s="14"/>
      <c r="J177" s="14"/>
      <c r="K177" s="14"/>
      <c r="L177" s="14"/>
      <c r="M177" s="14"/>
      <c r="N177" s="20"/>
      <c r="O177" s="20"/>
      <c r="Q177" s="20"/>
    </row>
    <row r="178" spans="1:17" x14ac:dyDescent="0.25">
      <c r="A178" s="19" t="s">
        <v>40</v>
      </c>
      <c r="B178" s="192">
        <v>67</v>
      </c>
      <c r="C178" s="191">
        <v>1.066667</v>
      </c>
      <c r="D178" s="191">
        <v>2.0333329999999998</v>
      </c>
      <c r="E178" s="191">
        <v>4.55</v>
      </c>
      <c r="F178" s="191">
        <v>8.2166669999999993</v>
      </c>
      <c r="G178" s="191">
        <v>15.41667</v>
      </c>
      <c r="H178" s="14"/>
      <c r="I178" s="14"/>
      <c r="J178" s="14"/>
      <c r="K178" s="14"/>
      <c r="L178" s="14"/>
      <c r="M178" s="14"/>
      <c r="N178" s="20"/>
      <c r="O178" s="20"/>
      <c r="Q178" s="20"/>
    </row>
    <row r="179" spans="1:17" x14ac:dyDescent="0.25">
      <c r="A179" s="19" t="s">
        <v>41</v>
      </c>
      <c r="B179" s="192">
        <v>89</v>
      </c>
      <c r="C179" s="191">
        <v>1.566667</v>
      </c>
      <c r="D179" s="191">
        <v>2.5666669999999998</v>
      </c>
      <c r="E179" s="191">
        <v>4.7833329999999998</v>
      </c>
      <c r="F179" s="191">
        <v>9.1333330000000004</v>
      </c>
      <c r="G179" s="191">
        <v>16.16667</v>
      </c>
      <c r="H179" s="14"/>
      <c r="I179" s="14"/>
      <c r="J179" s="14"/>
      <c r="K179" s="14"/>
      <c r="L179" s="14"/>
      <c r="M179" s="14"/>
      <c r="N179" s="20"/>
      <c r="O179" s="20"/>
      <c r="Q179" s="20"/>
    </row>
    <row r="180" spans="1:17" x14ac:dyDescent="0.25">
      <c r="A180" s="19" t="s">
        <v>42</v>
      </c>
      <c r="B180" s="192">
        <v>139</v>
      </c>
      <c r="C180" s="191">
        <v>1.816667</v>
      </c>
      <c r="D180" s="191">
        <v>3.0833330000000001</v>
      </c>
      <c r="E180" s="191">
        <v>4.6833330000000002</v>
      </c>
      <c r="F180" s="191">
        <v>8.8666669999999996</v>
      </c>
      <c r="G180" s="191">
        <v>13.76667</v>
      </c>
      <c r="H180" s="14"/>
      <c r="I180" s="14"/>
      <c r="J180" s="14"/>
      <c r="K180" s="14"/>
      <c r="L180" s="14"/>
      <c r="M180" s="14"/>
      <c r="N180" s="20"/>
      <c r="O180" s="20"/>
      <c r="Q180" s="20"/>
    </row>
    <row r="181" spans="1:17" x14ac:dyDescent="0.25">
      <c r="A181" s="19" t="s">
        <v>43</v>
      </c>
      <c r="B181" s="192">
        <v>155</v>
      </c>
      <c r="C181" s="191">
        <v>1.2</v>
      </c>
      <c r="D181" s="191">
        <v>3.1166670000000001</v>
      </c>
      <c r="E181" s="191">
        <v>5.0999999999999996</v>
      </c>
      <c r="F181" s="191">
        <v>8.85</v>
      </c>
      <c r="G181" s="191">
        <v>12.55</v>
      </c>
      <c r="H181" s="14"/>
      <c r="I181" s="14"/>
      <c r="J181" s="14"/>
      <c r="K181" s="14"/>
      <c r="L181" s="14"/>
      <c r="M181" s="14"/>
      <c r="N181" s="20"/>
      <c r="O181" s="20"/>
      <c r="Q181" s="20"/>
    </row>
    <row r="182" spans="1:17" x14ac:dyDescent="0.25">
      <c r="A182" s="19" t="s">
        <v>44</v>
      </c>
      <c r="B182" s="192">
        <v>160</v>
      </c>
      <c r="C182" s="191">
        <v>1.45</v>
      </c>
      <c r="D182" s="191">
        <v>3.0583330000000002</v>
      </c>
      <c r="E182" s="191">
        <v>5.016667</v>
      </c>
      <c r="F182" s="191">
        <v>8.0500000000000007</v>
      </c>
      <c r="G182" s="191">
        <v>14.51667</v>
      </c>
      <c r="H182" s="14"/>
      <c r="I182" s="14"/>
      <c r="J182" s="14"/>
      <c r="K182" s="14"/>
      <c r="L182" s="14"/>
      <c r="M182" s="14"/>
      <c r="N182" s="20"/>
      <c r="O182" s="20"/>
      <c r="Q182" s="20"/>
    </row>
    <row r="183" spans="1:17" x14ac:dyDescent="0.25">
      <c r="A183" s="19" t="s">
        <v>45</v>
      </c>
      <c r="B183" s="192">
        <v>159</v>
      </c>
      <c r="C183" s="191">
        <v>1.2</v>
      </c>
      <c r="D183" s="191">
        <v>2.4166669999999999</v>
      </c>
      <c r="E183" s="191">
        <v>4.75</v>
      </c>
      <c r="F183" s="191">
        <v>8.0333330000000007</v>
      </c>
      <c r="G183" s="191">
        <v>14.283329999999999</v>
      </c>
      <c r="H183" s="14"/>
      <c r="I183" s="14"/>
      <c r="J183" s="14"/>
      <c r="K183" s="14"/>
      <c r="L183" s="14"/>
      <c r="M183" s="14"/>
      <c r="N183" s="20"/>
      <c r="O183" s="20"/>
      <c r="Q183" s="20"/>
    </row>
    <row r="184" spans="1:17" x14ac:dyDescent="0.25">
      <c r="A184" s="19" t="s">
        <v>46</v>
      </c>
      <c r="B184" s="192">
        <v>196</v>
      </c>
      <c r="C184" s="191">
        <v>1.5</v>
      </c>
      <c r="D184" s="191">
        <v>3.4750000000000001</v>
      </c>
      <c r="E184" s="191">
        <v>6.2916670000000003</v>
      </c>
      <c r="F184" s="191">
        <v>10.60833</v>
      </c>
      <c r="G184" s="191">
        <v>16.2</v>
      </c>
      <c r="H184" s="14"/>
      <c r="I184" s="14"/>
      <c r="J184" s="14"/>
      <c r="K184" s="14"/>
      <c r="L184" s="14"/>
      <c r="M184" s="14"/>
      <c r="N184" s="20"/>
      <c r="O184" s="20"/>
      <c r="Q184" s="20"/>
    </row>
    <row r="185" spans="1:17" x14ac:dyDescent="0.25">
      <c r="A185" s="19" t="s">
        <v>47</v>
      </c>
      <c r="B185" s="192">
        <v>204</v>
      </c>
      <c r="C185" s="191">
        <v>1.4166669999999999</v>
      </c>
      <c r="D185" s="191">
        <v>3.4916670000000001</v>
      </c>
      <c r="E185" s="191">
        <v>6.0250000000000004</v>
      </c>
      <c r="F185" s="191">
        <v>10.44167</v>
      </c>
      <c r="G185" s="191">
        <v>16.16667</v>
      </c>
      <c r="H185" s="14"/>
      <c r="I185" s="14"/>
      <c r="J185" s="14"/>
      <c r="K185" s="14"/>
      <c r="L185" s="14"/>
      <c r="M185" s="14"/>
      <c r="N185" s="20"/>
      <c r="O185" s="20"/>
      <c r="Q185" s="20"/>
    </row>
    <row r="186" spans="1:17" x14ac:dyDescent="0.25">
      <c r="A186" s="19" t="s">
        <v>48</v>
      </c>
      <c r="B186" s="192">
        <v>190</v>
      </c>
      <c r="C186" s="191">
        <v>1.7583329999999999</v>
      </c>
      <c r="D186" s="191">
        <v>3.95</v>
      </c>
      <c r="E186" s="191">
        <v>7.233333</v>
      </c>
      <c r="F186" s="191">
        <v>11</v>
      </c>
      <c r="G186" s="191">
        <v>17.225000000000001</v>
      </c>
      <c r="H186" s="14"/>
      <c r="I186" s="14"/>
      <c r="J186" s="14"/>
      <c r="K186" s="14"/>
      <c r="L186" s="14"/>
      <c r="M186" s="14"/>
      <c r="N186" s="20"/>
      <c r="O186" s="20"/>
      <c r="Q186" s="20"/>
    </row>
    <row r="187" spans="1:17" x14ac:dyDescent="0.25">
      <c r="A187" s="19" t="s">
        <v>49</v>
      </c>
      <c r="B187" s="192">
        <v>164</v>
      </c>
      <c r="C187" s="191">
        <v>2.2000000000000002</v>
      </c>
      <c r="D187" s="191">
        <v>4.7166670000000002</v>
      </c>
      <c r="E187" s="191">
        <v>7.7583330000000004</v>
      </c>
      <c r="F187" s="191">
        <v>11.6</v>
      </c>
      <c r="G187" s="191">
        <v>16.350000000000001</v>
      </c>
      <c r="H187" s="14"/>
      <c r="I187" s="14"/>
      <c r="J187" s="14"/>
      <c r="K187" s="14"/>
      <c r="L187" s="14"/>
      <c r="M187" s="14"/>
      <c r="N187" s="20"/>
      <c r="O187" s="20"/>
      <c r="Q187" s="20"/>
    </row>
    <row r="188" spans="1:17" x14ac:dyDescent="0.25">
      <c r="A188" s="19" t="s">
        <v>50</v>
      </c>
      <c r="B188" s="192">
        <v>98</v>
      </c>
      <c r="C188" s="191">
        <v>3.0666669999999998</v>
      </c>
      <c r="D188" s="191">
        <v>5.8333329999999997</v>
      </c>
      <c r="E188" s="191">
        <v>8.7083329999999997</v>
      </c>
      <c r="F188" s="191">
        <v>11.6</v>
      </c>
      <c r="G188" s="191">
        <v>19.383330000000001</v>
      </c>
      <c r="H188" s="14"/>
      <c r="I188" s="14"/>
      <c r="J188" s="14"/>
      <c r="K188" s="14"/>
      <c r="L188" s="14"/>
      <c r="M188" s="14"/>
      <c r="N188" s="20"/>
      <c r="O188" s="20"/>
      <c r="Q188" s="20"/>
    </row>
    <row r="189" spans="1:17" x14ac:dyDescent="0.25">
      <c r="A189" s="19" t="s">
        <v>51</v>
      </c>
      <c r="B189" s="192">
        <v>41</v>
      </c>
      <c r="C189" s="191">
        <v>4.8666669999999996</v>
      </c>
      <c r="D189" s="191">
        <v>6.1833330000000002</v>
      </c>
      <c r="E189" s="191">
        <v>9.6333330000000004</v>
      </c>
      <c r="F189" s="191">
        <v>13.4</v>
      </c>
      <c r="G189" s="191">
        <v>17.58333</v>
      </c>
      <c r="H189" s="14"/>
      <c r="I189" s="14"/>
      <c r="J189" s="14"/>
      <c r="K189" s="14"/>
      <c r="L189" s="14"/>
      <c r="M189" s="14"/>
      <c r="N189" s="20"/>
      <c r="O189" s="20"/>
      <c r="Q189" s="20"/>
    </row>
    <row r="190" spans="1:17" x14ac:dyDescent="0.25">
      <c r="A190" s="19" t="s">
        <v>52</v>
      </c>
      <c r="B190" s="192">
        <v>6</v>
      </c>
      <c r="C190" s="191">
        <v>3.3333330000000001</v>
      </c>
      <c r="D190" s="191">
        <v>5.483333</v>
      </c>
      <c r="E190" s="191">
        <v>6.1916669999999998</v>
      </c>
      <c r="F190" s="191">
        <v>9.65</v>
      </c>
      <c r="G190" s="191">
        <v>10.56667</v>
      </c>
      <c r="H190" s="14"/>
      <c r="I190" s="14"/>
      <c r="J190" s="14"/>
      <c r="K190" s="14"/>
      <c r="L190" s="14"/>
      <c r="M190" s="14"/>
      <c r="N190" s="20"/>
      <c r="O190" s="20"/>
      <c r="Q190" s="20"/>
    </row>
    <row r="191" spans="1:17" x14ac:dyDescent="0.25">
      <c r="A191" s="23" t="s">
        <v>19</v>
      </c>
      <c r="B191" s="115">
        <f>SUM(B170:B190)</f>
        <v>2115</v>
      </c>
      <c r="C191" s="257">
        <v>1.2833330000000001</v>
      </c>
      <c r="D191" s="257">
        <v>3.15</v>
      </c>
      <c r="E191" s="257">
        <v>5.4166670000000003</v>
      </c>
      <c r="F191" s="300">
        <v>9.1999999999999993</v>
      </c>
      <c r="G191" s="300">
        <v>14.95</v>
      </c>
      <c r="H191" s="14"/>
      <c r="I191" s="14"/>
      <c r="J191" s="14"/>
      <c r="K191" s="14"/>
      <c r="L191" s="14"/>
      <c r="M191" s="14"/>
    </row>
    <row r="192" spans="1:17" x14ac:dyDescent="0.25">
      <c r="A192" s="14"/>
      <c r="B192" s="14"/>
      <c r="C192" s="14"/>
      <c r="D192" s="14"/>
      <c r="E192" s="14"/>
      <c r="F192" s="14"/>
      <c r="G192" s="14"/>
      <c r="H192" s="14"/>
      <c r="I192" s="14"/>
      <c r="J192" s="14"/>
      <c r="K192" s="14"/>
      <c r="L192" s="14"/>
      <c r="M192" s="14"/>
    </row>
    <row r="193" spans="1:17" x14ac:dyDescent="0.25">
      <c r="A193" s="2" t="s">
        <v>342</v>
      </c>
      <c r="B193" s="14"/>
      <c r="C193" s="14"/>
      <c r="D193" s="14"/>
      <c r="E193" s="14"/>
      <c r="F193" s="14"/>
      <c r="G193" s="14"/>
      <c r="H193" s="14"/>
      <c r="I193" s="14"/>
      <c r="J193" s="14"/>
    </row>
    <row r="194" spans="1:17" x14ac:dyDescent="0.25">
      <c r="A194" s="15" t="s">
        <v>0</v>
      </c>
      <c r="B194" s="16" t="s">
        <v>103</v>
      </c>
      <c r="C194" s="16" t="s">
        <v>109</v>
      </c>
      <c r="D194" s="16" t="s">
        <v>110</v>
      </c>
      <c r="E194" s="16" t="s">
        <v>79</v>
      </c>
      <c r="F194" s="16" t="s">
        <v>111</v>
      </c>
      <c r="G194" s="16" t="s">
        <v>80</v>
      </c>
      <c r="H194" s="14"/>
      <c r="I194" s="14"/>
      <c r="J194" s="14"/>
      <c r="K194" s="14"/>
      <c r="L194" s="14"/>
      <c r="M194" s="14"/>
    </row>
    <row r="195" spans="1:17" x14ac:dyDescent="0.25">
      <c r="A195" s="19" t="s">
        <v>3</v>
      </c>
      <c r="B195" s="299">
        <v>26</v>
      </c>
      <c r="C195" s="191">
        <v>0.88</v>
      </c>
      <c r="D195" s="191">
        <v>1.01</v>
      </c>
      <c r="E195" s="191">
        <v>2.2549999999999999</v>
      </c>
      <c r="F195" s="191">
        <v>6</v>
      </c>
      <c r="G195" s="191">
        <v>21</v>
      </c>
      <c r="H195" s="14"/>
      <c r="I195" s="14"/>
      <c r="J195" s="14"/>
      <c r="K195" s="14"/>
      <c r="L195" s="14"/>
      <c r="M195" s="14"/>
      <c r="N195" s="20"/>
      <c r="O195" s="20"/>
      <c r="Q195" s="20"/>
    </row>
    <row r="196" spans="1:17" x14ac:dyDescent="0.25">
      <c r="A196" s="19" t="s">
        <v>64</v>
      </c>
      <c r="B196" s="299">
        <v>14</v>
      </c>
      <c r="C196" s="191">
        <v>0.23</v>
      </c>
      <c r="D196" s="191">
        <v>0.6</v>
      </c>
      <c r="E196" s="191">
        <v>1.33</v>
      </c>
      <c r="F196" s="191">
        <v>5</v>
      </c>
      <c r="G196" s="191">
        <v>7</v>
      </c>
      <c r="H196" s="14"/>
      <c r="I196" s="14"/>
      <c r="J196" s="14"/>
      <c r="K196" s="14"/>
      <c r="L196" s="46"/>
      <c r="M196" s="14"/>
      <c r="N196" s="20"/>
      <c r="O196" s="20"/>
      <c r="Q196" s="20"/>
    </row>
    <row r="197" spans="1:17" x14ac:dyDescent="0.25">
      <c r="A197" s="19" t="s">
        <v>65</v>
      </c>
      <c r="B197" s="299">
        <v>16</v>
      </c>
      <c r="C197" s="191">
        <v>0.61</v>
      </c>
      <c r="D197" s="191">
        <v>1.53</v>
      </c>
      <c r="E197" s="191">
        <v>3</v>
      </c>
      <c r="F197" s="191">
        <v>5.9050000000000002</v>
      </c>
      <c r="G197" s="191">
        <v>10</v>
      </c>
      <c r="H197" s="14"/>
      <c r="I197" s="14"/>
      <c r="J197" s="14"/>
      <c r="K197" s="14"/>
      <c r="L197" s="47"/>
      <c r="M197" s="14"/>
      <c r="N197" s="20"/>
      <c r="O197" s="20"/>
      <c r="Q197" s="20"/>
    </row>
    <row r="198" spans="1:17" x14ac:dyDescent="0.25">
      <c r="A198" s="19" t="s">
        <v>35</v>
      </c>
      <c r="B198" s="299">
        <v>23</v>
      </c>
      <c r="C198" s="191">
        <v>0.92</v>
      </c>
      <c r="D198" s="191">
        <v>1</v>
      </c>
      <c r="E198" s="191">
        <v>6</v>
      </c>
      <c r="F198" s="191">
        <v>8.92</v>
      </c>
      <c r="G198" s="191">
        <v>12</v>
      </c>
      <c r="H198" s="14"/>
      <c r="I198" s="14"/>
      <c r="J198" s="14"/>
      <c r="K198" s="14"/>
      <c r="L198" s="14"/>
      <c r="M198" s="14"/>
      <c r="N198" s="20"/>
      <c r="O198" s="20"/>
      <c r="Q198" s="20"/>
    </row>
    <row r="199" spans="1:17" x14ac:dyDescent="0.25">
      <c r="A199" s="19" t="s">
        <v>36</v>
      </c>
      <c r="B199" s="299">
        <v>21</v>
      </c>
      <c r="C199" s="191">
        <v>0.79</v>
      </c>
      <c r="D199" s="191">
        <v>1.28</v>
      </c>
      <c r="E199" s="191">
        <v>3</v>
      </c>
      <c r="F199" s="191">
        <v>9</v>
      </c>
      <c r="G199" s="191">
        <v>12</v>
      </c>
      <c r="H199" s="14"/>
      <c r="I199" s="14"/>
      <c r="J199" s="14"/>
      <c r="K199" s="14"/>
      <c r="L199" s="14"/>
      <c r="M199" s="14"/>
      <c r="N199" s="20"/>
      <c r="O199" s="20"/>
      <c r="Q199" s="20"/>
    </row>
    <row r="200" spans="1:17" x14ac:dyDescent="0.25">
      <c r="A200" s="19" t="s">
        <v>37</v>
      </c>
      <c r="B200" s="299">
        <v>25</v>
      </c>
      <c r="C200" s="191">
        <v>1</v>
      </c>
      <c r="D200" s="191">
        <v>2.1</v>
      </c>
      <c r="E200" s="191">
        <v>4</v>
      </c>
      <c r="F200" s="191">
        <v>7</v>
      </c>
      <c r="G200" s="191">
        <v>17.93</v>
      </c>
      <c r="H200" s="14"/>
      <c r="I200" s="14"/>
      <c r="J200" s="14"/>
      <c r="K200" s="14"/>
      <c r="L200" s="14"/>
      <c r="M200" s="14"/>
      <c r="N200" s="20"/>
      <c r="O200" s="20"/>
      <c r="Q200" s="20"/>
    </row>
    <row r="201" spans="1:17" x14ac:dyDescent="0.25">
      <c r="A201" s="19" t="s">
        <v>38</v>
      </c>
      <c r="B201" s="299">
        <v>26</v>
      </c>
      <c r="C201" s="191">
        <v>1</v>
      </c>
      <c r="D201" s="191">
        <v>1.84</v>
      </c>
      <c r="E201" s="191">
        <v>3.9</v>
      </c>
      <c r="F201" s="191">
        <v>6</v>
      </c>
      <c r="G201" s="191">
        <v>13</v>
      </c>
      <c r="H201" s="14"/>
      <c r="I201" s="14"/>
      <c r="J201" s="14"/>
      <c r="K201" s="14"/>
      <c r="L201" s="14"/>
      <c r="M201" s="14"/>
      <c r="N201" s="20"/>
      <c r="O201" s="20"/>
      <c r="Q201" s="20"/>
    </row>
    <row r="202" spans="1:17" x14ac:dyDescent="0.25">
      <c r="A202" s="19" t="s">
        <v>39</v>
      </c>
      <c r="B202" s="299">
        <v>26</v>
      </c>
      <c r="C202" s="191">
        <v>0.68</v>
      </c>
      <c r="D202" s="191">
        <v>2</v>
      </c>
      <c r="E202" s="191">
        <v>4</v>
      </c>
      <c r="F202" s="191">
        <v>10.1</v>
      </c>
      <c r="G202" s="191">
        <v>18.91</v>
      </c>
      <c r="H202" s="14"/>
      <c r="I202" s="14"/>
      <c r="J202" s="14"/>
      <c r="K202" s="14"/>
      <c r="L202" s="14"/>
      <c r="M202" s="14"/>
      <c r="N202" s="20"/>
      <c r="O202" s="20"/>
      <c r="Q202" s="20"/>
    </row>
    <row r="203" spans="1:17" x14ac:dyDescent="0.25">
      <c r="A203" s="19" t="s">
        <v>40</v>
      </c>
      <c r="B203" s="299">
        <v>30</v>
      </c>
      <c r="C203" s="191">
        <v>1.135</v>
      </c>
      <c r="D203" s="191">
        <v>1.74</v>
      </c>
      <c r="E203" s="191">
        <v>2.7</v>
      </c>
      <c r="F203" s="191">
        <v>6</v>
      </c>
      <c r="G203" s="191">
        <v>17.184999999999999</v>
      </c>
      <c r="H203" s="14"/>
      <c r="I203" s="14"/>
      <c r="J203" s="14"/>
      <c r="K203" s="14"/>
      <c r="L203" s="14"/>
      <c r="M203" s="14"/>
      <c r="N203" s="20"/>
      <c r="O203" s="20"/>
      <c r="Q203" s="20"/>
    </row>
    <row r="204" spans="1:17" x14ac:dyDescent="0.25">
      <c r="A204" s="19" t="s">
        <v>41</v>
      </c>
      <c r="B204" s="299">
        <v>35</v>
      </c>
      <c r="C204" s="191">
        <v>1</v>
      </c>
      <c r="D204" s="191">
        <v>2</v>
      </c>
      <c r="E204" s="191">
        <v>4</v>
      </c>
      <c r="F204" s="191">
        <v>6.68</v>
      </c>
      <c r="G204" s="191">
        <v>19</v>
      </c>
      <c r="H204" s="14"/>
      <c r="I204" s="14"/>
      <c r="J204" s="14"/>
      <c r="K204" s="14"/>
      <c r="L204" s="14"/>
      <c r="M204" s="14"/>
      <c r="N204" s="20"/>
      <c r="O204" s="20"/>
      <c r="Q204" s="20"/>
    </row>
    <row r="205" spans="1:17" x14ac:dyDescent="0.25">
      <c r="A205" s="19" t="s">
        <v>42</v>
      </c>
      <c r="B205" s="299">
        <v>62</v>
      </c>
      <c r="C205" s="191">
        <v>1.1499999999999999</v>
      </c>
      <c r="D205" s="191">
        <v>2</v>
      </c>
      <c r="E205" s="191">
        <v>4</v>
      </c>
      <c r="F205" s="191">
        <v>8</v>
      </c>
      <c r="G205" s="191">
        <v>16.89</v>
      </c>
      <c r="H205" s="14"/>
      <c r="I205" s="14"/>
      <c r="J205" s="14"/>
      <c r="K205" s="14"/>
      <c r="L205" s="14"/>
      <c r="M205" s="14"/>
      <c r="N205" s="20"/>
      <c r="O205" s="20"/>
      <c r="Q205" s="20"/>
    </row>
    <row r="206" spans="1:17" x14ac:dyDescent="0.25">
      <c r="A206" s="19" t="s">
        <v>43</v>
      </c>
      <c r="B206" s="299">
        <v>43</v>
      </c>
      <c r="C206" s="191">
        <v>1</v>
      </c>
      <c r="D206" s="191">
        <v>2</v>
      </c>
      <c r="E206" s="191">
        <v>4</v>
      </c>
      <c r="F206" s="191">
        <v>9</v>
      </c>
      <c r="G206" s="191">
        <v>14</v>
      </c>
      <c r="H206" s="14"/>
      <c r="I206" s="14"/>
      <c r="J206" s="14"/>
      <c r="K206" s="14"/>
      <c r="L206" s="14"/>
      <c r="M206" s="14"/>
      <c r="N206" s="20"/>
      <c r="O206" s="20"/>
      <c r="Q206" s="20"/>
    </row>
    <row r="207" spans="1:17" x14ac:dyDescent="0.25">
      <c r="A207" s="19" t="s">
        <v>44</v>
      </c>
      <c r="B207" s="299">
        <v>71</v>
      </c>
      <c r="C207" s="191">
        <v>1</v>
      </c>
      <c r="D207" s="191">
        <v>2</v>
      </c>
      <c r="E207" s="191">
        <v>4.8499999999999996</v>
      </c>
      <c r="F207" s="191">
        <v>9.99</v>
      </c>
      <c r="G207" s="191">
        <v>16</v>
      </c>
      <c r="H207" s="14"/>
      <c r="I207" s="14"/>
      <c r="J207" s="14"/>
      <c r="K207" s="14"/>
      <c r="L207" s="14"/>
      <c r="M207" s="14"/>
      <c r="N207" s="20"/>
      <c r="O207" s="20"/>
      <c r="Q207" s="20"/>
    </row>
    <row r="208" spans="1:17" x14ac:dyDescent="0.25">
      <c r="A208" s="19" t="s">
        <v>45</v>
      </c>
      <c r="B208" s="299">
        <v>67</v>
      </c>
      <c r="C208" s="191">
        <v>1</v>
      </c>
      <c r="D208" s="191">
        <v>2</v>
      </c>
      <c r="E208" s="191">
        <v>4</v>
      </c>
      <c r="F208" s="191">
        <v>7</v>
      </c>
      <c r="G208" s="191">
        <v>16.239999999999998</v>
      </c>
      <c r="H208" s="14"/>
      <c r="I208" s="14"/>
      <c r="J208" s="14"/>
      <c r="K208" s="14"/>
      <c r="L208" s="14"/>
      <c r="M208" s="14"/>
      <c r="N208" s="20"/>
      <c r="O208" s="20"/>
      <c r="Q208" s="20"/>
    </row>
    <row r="209" spans="1:18" x14ac:dyDescent="0.25">
      <c r="A209" s="19" t="s">
        <v>46</v>
      </c>
      <c r="B209" s="299">
        <v>77</v>
      </c>
      <c r="C209" s="191">
        <v>1</v>
      </c>
      <c r="D209" s="191">
        <v>2</v>
      </c>
      <c r="E209" s="191">
        <v>4</v>
      </c>
      <c r="F209" s="191">
        <v>7.68</v>
      </c>
      <c r="G209" s="191">
        <v>10.62</v>
      </c>
      <c r="H209" s="14"/>
      <c r="I209" s="14"/>
      <c r="J209" s="14"/>
      <c r="K209" s="14"/>
      <c r="L209" s="14"/>
      <c r="M209" s="14"/>
      <c r="N209" s="20"/>
      <c r="O209" s="20"/>
      <c r="Q209" s="20"/>
    </row>
    <row r="210" spans="1:18" x14ac:dyDescent="0.25">
      <c r="A210" s="19" t="s">
        <v>47</v>
      </c>
      <c r="B210" s="299">
        <v>70</v>
      </c>
      <c r="C210" s="191">
        <v>1</v>
      </c>
      <c r="D210" s="191">
        <v>2</v>
      </c>
      <c r="E210" s="191">
        <v>3.58</v>
      </c>
      <c r="F210" s="191">
        <v>6</v>
      </c>
      <c r="G210" s="191">
        <v>11.55</v>
      </c>
      <c r="H210" s="14"/>
      <c r="I210" s="14"/>
      <c r="J210" s="14"/>
      <c r="K210" s="14"/>
      <c r="L210" s="14"/>
      <c r="M210" s="14"/>
      <c r="N210" s="20"/>
      <c r="O210" s="20"/>
      <c r="Q210" s="20"/>
    </row>
    <row r="211" spans="1:18" x14ac:dyDescent="0.25">
      <c r="A211" s="19" t="s">
        <v>48</v>
      </c>
      <c r="B211" s="299">
        <v>48</v>
      </c>
      <c r="C211" s="191">
        <v>1</v>
      </c>
      <c r="D211" s="191">
        <v>1.68</v>
      </c>
      <c r="E211" s="191">
        <v>2.89</v>
      </c>
      <c r="F211" s="191">
        <v>5.4850000000000003</v>
      </c>
      <c r="G211" s="191">
        <v>11.58</v>
      </c>
      <c r="H211" s="14"/>
      <c r="I211" s="14"/>
      <c r="J211" s="14"/>
      <c r="K211" s="14"/>
      <c r="L211" s="14"/>
      <c r="M211" s="14"/>
      <c r="N211" s="20"/>
      <c r="O211" s="20"/>
      <c r="Q211" s="20"/>
    </row>
    <row r="212" spans="1:18" x14ac:dyDescent="0.25">
      <c r="A212" s="19" t="s">
        <v>49</v>
      </c>
      <c r="B212" s="299">
        <v>36</v>
      </c>
      <c r="C212" s="191">
        <v>1</v>
      </c>
      <c r="D212" s="191">
        <v>2</v>
      </c>
      <c r="E212" s="191">
        <v>2.54</v>
      </c>
      <c r="F212" s="191">
        <v>6.28</v>
      </c>
      <c r="G212" s="191">
        <v>11</v>
      </c>
      <c r="H212" s="14"/>
      <c r="I212" s="14"/>
      <c r="J212" s="14"/>
      <c r="K212" s="14"/>
      <c r="L212" s="14"/>
      <c r="M212" s="14"/>
      <c r="N212" s="20"/>
      <c r="O212" s="20"/>
      <c r="Q212" s="20"/>
    </row>
    <row r="213" spans="1:18" x14ac:dyDescent="0.25">
      <c r="A213" s="19" t="s">
        <v>50</v>
      </c>
      <c r="B213" s="299">
        <v>12</v>
      </c>
      <c r="C213" s="191">
        <v>2</v>
      </c>
      <c r="D213" s="191">
        <v>2.0649999999999999</v>
      </c>
      <c r="E213" s="191">
        <v>2.88</v>
      </c>
      <c r="F213" s="191">
        <v>3.0950000000000002</v>
      </c>
      <c r="G213" s="191">
        <v>3.94</v>
      </c>
      <c r="H213" s="14"/>
      <c r="I213" s="14"/>
      <c r="J213" s="14"/>
      <c r="K213" s="14"/>
      <c r="L213" s="14"/>
      <c r="M213" s="14"/>
      <c r="N213" s="20"/>
      <c r="O213" s="20"/>
      <c r="Q213" s="20"/>
    </row>
    <row r="214" spans="1:18" x14ac:dyDescent="0.25">
      <c r="A214" s="19" t="s">
        <v>51</v>
      </c>
      <c r="B214" s="299">
        <v>2</v>
      </c>
      <c r="C214" s="191">
        <v>2.42</v>
      </c>
      <c r="D214" s="191">
        <v>2.42</v>
      </c>
      <c r="E214" s="191">
        <v>3.21</v>
      </c>
      <c r="F214" s="191">
        <v>4</v>
      </c>
      <c r="G214" s="191">
        <v>4</v>
      </c>
      <c r="H214" s="14"/>
      <c r="I214" s="14"/>
      <c r="J214" s="14"/>
      <c r="K214" s="14"/>
      <c r="L214" s="14"/>
      <c r="M214" s="14"/>
      <c r="N214" s="20"/>
      <c r="O214" s="20"/>
      <c r="Q214" s="20"/>
    </row>
    <row r="215" spans="1:18" x14ac:dyDescent="0.25">
      <c r="A215" s="19" t="s">
        <v>52</v>
      </c>
      <c r="B215" s="188">
        <v>0</v>
      </c>
      <c r="C215" s="162" t="s">
        <v>108</v>
      </c>
      <c r="D215" s="162" t="s">
        <v>108</v>
      </c>
      <c r="E215" s="162" t="s">
        <v>108</v>
      </c>
      <c r="F215" s="162" t="s">
        <v>108</v>
      </c>
      <c r="G215" s="162" t="s">
        <v>108</v>
      </c>
      <c r="H215" s="14"/>
      <c r="I215" s="14"/>
      <c r="J215" s="14"/>
      <c r="K215" s="14"/>
      <c r="L215" s="14"/>
      <c r="M215" s="14"/>
    </row>
    <row r="216" spans="1:18" x14ac:dyDescent="0.25">
      <c r="A216" s="23" t="s">
        <v>19</v>
      </c>
      <c r="B216" s="115">
        <f>SUM(B195:B215)</f>
        <v>730</v>
      </c>
      <c r="C216" s="173">
        <v>1</v>
      </c>
      <c r="D216" s="173">
        <v>2</v>
      </c>
      <c r="E216" s="173">
        <v>3.74</v>
      </c>
      <c r="F216" s="173">
        <v>7</v>
      </c>
      <c r="G216" s="173">
        <v>14</v>
      </c>
      <c r="H216" s="14"/>
      <c r="I216" s="14"/>
      <c r="J216" s="14"/>
      <c r="K216" s="14"/>
      <c r="L216" s="14"/>
      <c r="M216" s="14"/>
    </row>
    <row r="217" spans="1:18" x14ac:dyDescent="0.25">
      <c r="A217" s="49"/>
      <c r="B217" s="14"/>
      <c r="C217" s="14"/>
      <c r="D217" s="14"/>
      <c r="H217" s="14"/>
      <c r="I217" s="14"/>
      <c r="J217" s="14"/>
      <c r="K217" s="14"/>
      <c r="L217" s="14"/>
      <c r="M217" s="14"/>
    </row>
    <row r="218" spans="1:18" x14ac:dyDescent="0.25">
      <c r="A218" s="2" t="s">
        <v>252</v>
      </c>
      <c r="B218" s="24"/>
      <c r="C218" s="24"/>
      <c r="D218" s="24"/>
      <c r="E218" s="24"/>
      <c r="F218" s="24"/>
      <c r="G218" s="24"/>
      <c r="H218" s="24"/>
      <c r="I218" s="24"/>
      <c r="J218" s="24"/>
      <c r="K218" s="24"/>
      <c r="L218" s="24"/>
    </row>
    <row r="219" spans="1:18" x14ac:dyDescent="0.25">
      <c r="A219" s="2"/>
      <c r="B219" s="196"/>
      <c r="C219" s="196"/>
      <c r="D219" s="196"/>
      <c r="E219" s="196"/>
      <c r="F219" s="196"/>
      <c r="G219" s="196"/>
      <c r="H219" s="196"/>
      <c r="I219" s="196"/>
      <c r="J219" s="196"/>
      <c r="K219" s="196"/>
      <c r="L219" s="24"/>
    </row>
    <row r="220" spans="1:18" s="315" customFormat="1" ht="60" x14ac:dyDescent="0.25">
      <c r="A220" s="311" t="s">
        <v>66</v>
      </c>
      <c r="B220" s="310" t="s">
        <v>81</v>
      </c>
      <c r="C220" s="310" t="s">
        <v>82</v>
      </c>
      <c r="D220" s="310" t="s">
        <v>83</v>
      </c>
      <c r="E220" s="310" t="s">
        <v>84</v>
      </c>
      <c r="F220" s="310" t="s">
        <v>85</v>
      </c>
      <c r="G220" s="310" t="s">
        <v>86</v>
      </c>
      <c r="H220" s="310" t="s">
        <v>87</v>
      </c>
      <c r="I220" s="310" t="s">
        <v>63</v>
      </c>
      <c r="J220" s="310" t="s">
        <v>88</v>
      </c>
      <c r="K220" s="310" t="s">
        <v>71</v>
      </c>
      <c r="L220" s="311" t="s">
        <v>11</v>
      </c>
      <c r="M220" s="314"/>
      <c r="N220" s="314"/>
      <c r="O220" s="314"/>
      <c r="P220" s="314"/>
      <c r="Q220" s="314"/>
      <c r="R220" s="314"/>
    </row>
    <row r="221" spans="1:18" x14ac:dyDescent="0.25">
      <c r="A221" s="116" t="s">
        <v>3</v>
      </c>
      <c r="B221" s="169">
        <v>28</v>
      </c>
      <c r="C221" s="169">
        <v>1</v>
      </c>
      <c r="D221" s="169">
        <v>0</v>
      </c>
      <c r="E221" s="169">
        <v>1</v>
      </c>
      <c r="F221" s="169">
        <v>1</v>
      </c>
      <c r="G221" s="169">
        <v>0</v>
      </c>
      <c r="H221" s="169">
        <v>1</v>
      </c>
      <c r="I221" s="157">
        <v>2</v>
      </c>
      <c r="J221" s="157">
        <v>3</v>
      </c>
      <c r="K221" s="157">
        <v>0</v>
      </c>
      <c r="L221" s="118">
        <f>SUM(B221:K221)</f>
        <v>37</v>
      </c>
    </row>
    <row r="222" spans="1:18" x14ac:dyDescent="0.25">
      <c r="A222" s="116" t="s">
        <v>64</v>
      </c>
      <c r="B222" s="169">
        <v>13</v>
      </c>
      <c r="C222" s="169">
        <v>3</v>
      </c>
      <c r="D222" s="169">
        <v>0</v>
      </c>
      <c r="E222" s="169">
        <v>0</v>
      </c>
      <c r="F222" s="169">
        <v>0</v>
      </c>
      <c r="G222" s="169">
        <v>0</v>
      </c>
      <c r="H222" s="169">
        <v>2</v>
      </c>
      <c r="I222" s="157">
        <v>0</v>
      </c>
      <c r="J222" s="157">
        <v>2</v>
      </c>
      <c r="K222" s="157">
        <v>0</v>
      </c>
      <c r="L222" s="118">
        <f t="shared" ref="L222:L241" si="14">SUM(B222:K222)</f>
        <v>20</v>
      </c>
    </row>
    <row r="223" spans="1:18" x14ac:dyDescent="0.25">
      <c r="A223" s="116" t="s">
        <v>65</v>
      </c>
      <c r="B223" s="169">
        <v>18</v>
      </c>
      <c r="C223" s="169">
        <v>5</v>
      </c>
      <c r="D223" s="169">
        <v>0</v>
      </c>
      <c r="E223" s="169">
        <v>0</v>
      </c>
      <c r="F223" s="169">
        <v>0</v>
      </c>
      <c r="G223" s="169">
        <v>0</v>
      </c>
      <c r="H223" s="169">
        <v>1</v>
      </c>
      <c r="I223" s="157">
        <v>0</v>
      </c>
      <c r="J223" s="157">
        <v>2</v>
      </c>
      <c r="K223" s="157">
        <v>0</v>
      </c>
      <c r="L223" s="118">
        <f t="shared" si="14"/>
        <v>26</v>
      </c>
      <c r="N223" s="21"/>
    </row>
    <row r="224" spans="1:18" x14ac:dyDescent="0.25">
      <c r="A224" s="116" t="s">
        <v>35</v>
      </c>
      <c r="B224" s="169">
        <v>33</v>
      </c>
      <c r="C224" s="169">
        <v>8</v>
      </c>
      <c r="D224" s="169">
        <v>0</v>
      </c>
      <c r="E224" s="169">
        <v>0</v>
      </c>
      <c r="F224" s="169">
        <v>4</v>
      </c>
      <c r="G224" s="169">
        <v>0</v>
      </c>
      <c r="H224" s="169">
        <v>3</v>
      </c>
      <c r="I224" s="157">
        <v>1</v>
      </c>
      <c r="J224" s="157">
        <v>0</v>
      </c>
      <c r="K224" s="157">
        <v>0</v>
      </c>
      <c r="L224" s="118">
        <f t="shared" si="14"/>
        <v>49</v>
      </c>
      <c r="N224" s="22"/>
    </row>
    <row r="225" spans="1:12" x14ac:dyDescent="0.25">
      <c r="A225" s="116" t="s">
        <v>36</v>
      </c>
      <c r="B225" s="169">
        <v>46</v>
      </c>
      <c r="C225" s="169">
        <v>7</v>
      </c>
      <c r="D225" s="169">
        <v>0</v>
      </c>
      <c r="E225" s="169">
        <v>1</v>
      </c>
      <c r="F225" s="169">
        <v>2</v>
      </c>
      <c r="G225" s="169">
        <v>0</v>
      </c>
      <c r="H225" s="169">
        <v>1</v>
      </c>
      <c r="I225" s="157">
        <v>1</v>
      </c>
      <c r="J225" s="157">
        <v>1</v>
      </c>
      <c r="K225" s="157">
        <v>1</v>
      </c>
      <c r="L225" s="118">
        <f t="shared" si="14"/>
        <v>60</v>
      </c>
    </row>
    <row r="226" spans="1:12" x14ac:dyDescent="0.25">
      <c r="A226" s="116" t="s">
        <v>37</v>
      </c>
      <c r="B226" s="169">
        <v>40</v>
      </c>
      <c r="C226" s="169">
        <v>5</v>
      </c>
      <c r="D226" s="169">
        <v>0</v>
      </c>
      <c r="E226" s="169">
        <v>0</v>
      </c>
      <c r="F226" s="169">
        <v>5</v>
      </c>
      <c r="G226" s="169">
        <v>0</v>
      </c>
      <c r="H226" s="169">
        <v>2</v>
      </c>
      <c r="I226" s="157">
        <v>1</v>
      </c>
      <c r="J226" s="157">
        <v>2</v>
      </c>
      <c r="K226" s="157">
        <v>0</v>
      </c>
      <c r="L226" s="118">
        <f t="shared" si="14"/>
        <v>55</v>
      </c>
    </row>
    <row r="227" spans="1:12" x14ac:dyDescent="0.25">
      <c r="A227" s="116" t="s">
        <v>38</v>
      </c>
      <c r="B227" s="169">
        <v>36</v>
      </c>
      <c r="C227" s="169">
        <v>8</v>
      </c>
      <c r="D227" s="169">
        <v>0</v>
      </c>
      <c r="E227" s="169">
        <v>0</v>
      </c>
      <c r="F227" s="169">
        <v>2</v>
      </c>
      <c r="G227" s="169">
        <v>0</v>
      </c>
      <c r="H227" s="169">
        <v>2</v>
      </c>
      <c r="I227" s="157">
        <v>2</v>
      </c>
      <c r="J227" s="157">
        <v>2</v>
      </c>
      <c r="K227" s="157">
        <v>0</v>
      </c>
      <c r="L227" s="118">
        <f t="shared" si="14"/>
        <v>52</v>
      </c>
    </row>
    <row r="228" spans="1:12" x14ac:dyDescent="0.25">
      <c r="A228" s="116" t="s">
        <v>39</v>
      </c>
      <c r="B228" s="169">
        <v>40</v>
      </c>
      <c r="C228" s="169">
        <v>11</v>
      </c>
      <c r="D228" s="169">
        <v>0</v>
      </c>
      <c r="E228" s="169">
        <v>0</v>
      </c>
      <c r="F228" s="169">
        <v>3</v>
      </c>
      <c r="G228" s="169">
        <v>0</v>
      </c>
      <c r="H228" s="169">
        <v>3</v>
      </c>
      <c r="I228" s="157">
        <v>1</v>
      </c>
      <c r="J228" s="157">
        <v>3</v>
      </c>
      <c r="K228" s="157">
        <v>0</v>
      </c>
      <c r="L228" s="118">
        <f t="shared" si="14"/>
        <v>61</v>
      </c>
    </row>
    <row r="229" spans="1:12" x14ac:dyDescent="0.25">
      <c r="A229" s="116" t="s">
        <v>40</v>
      </c>
      <c r="B229" s="169">
        <v>39</v>
      </c>
      <c r="C229" s="169">
        <v>9</v>
      </c>
      <c r="D229" s="169">
        <v>0</v>
      </c>
      <c r="E229" s="169">
        <v>1</v>
      </c>
      <c r="F229" s="169">
        <v>3</v>
      </c>
      <c r="G229" s="169">
        <v>1</v>
      </c>
      <c r="H229" s="169">
        <v>4</v>
      </c>
      <c r="I229" s="157">
        <v>2</v>
      </c>
      <c r="J229" s="157">
        <v>1</v>
      </c>
      <c r="K229" s="157">
        <v>0</v>
      </c>
      <c r="L229" s="118">
        <f t="shared" si="14"/>
        <v>60</v>
      </c>
    </row>
    <row r="230" spans="1:12" x14ac:dyDescent="0.25">
      <c r="A230" s="116" t="s">
        <v>41</v>
      </c>
      <c r="B230" s="169">
        <v>61</v>
      </c>
      <c r="C230" s="169">
        <v>8</v>
      </c>
      <c r="D230" s="169">
        <v>0</v>
      </c>
      <c r="E230" s="169">
        <v>1</v>
      </c>
      <c r="F230" s="169">
        <v>2</v>
      </c>
      <c r="G230" s="169">
        <v>0</v>
      </c>
      <c r="H230" s="169">
        <v>2</v>
      </c>
      <c r="I230" s="157">
        <v>0</v>
      </c>
      <c r="J230" s="157">
        <v>1</v>
      </c>
      <c r="K230" s="157">
        <v>1</v>
      </c>
      <c r="L230" s="118">
        <f t="shared" si="14"/>
        <v>76</v>
      </c>
    </row>
    <row r="231" spans="1:12" x14ac:dyDescent="0.25">
      <c r="A231" s="116" t="s">
        <v>42</v>
      </c>
      <c r="B231" s="169">
        <v>84</v>
      </c>
      <c r="C231" s="169">
        <v>13</v>
      </c>
      <c r="D231" s="169">
        <v>0</v>
      </c>
      <c r="E231" s="169">
        <v>1</v>
      </c>
      <c r="F231" s="169">
        <v>5</v>
      </c>
      <c r="G231" s="169">
        <v>1</v>
      </c>
      <c r="H231" s="169">
        <v>3</v>
      </c>
      <c r="I231" s="157">
        <v>3</v>
      </c>
      <c r="J231" s="157">
        <v>2</v>
      </c>
      <c r="K231" s="157">
        <v>0</v>
      </c>
      <c r="L231" s="118">
        <f t="shared" si="14"/>
        <v>112</v>
      </c>
    </row>
    <row r="232" spans="1:12" x14ac:dyDescent="0.25">
      <c r="A232" s="116" t="s">
        <v>43</v>
      </c>
      <c r="B232" s="169">
        <v>79</v>
      </c>
      <c r="C232" s="169">
        <v>15</v>
      </c>
      <c r="D232" s="169">
        <v>0</v>
      </c>
      <c r="E232" s="169">
        <v>0</v>
      </c>
      <c r="F232" s="169">
        <v>5</v>
      </c>
      <c r="G232" s="169">
        <v>1</v>
      </c>
      <c r="H232" s="169">
        <v>8</v>
      </c>
      <c r="I232" s="157">
        <v>2</v>
      </c>
      <c r="J232" s="157">
        <v>3</v>
      </c>
      <c r="K232" s="157">
        <v>0</v>
      </c>
      <c r="L232" s="118">
        <f t="shared" si="14"/>
        <v>113</v>
      </c>
    </row>
    <row r="233" spans="1:12" x14ac:dyDescent="0.25">
      <c r="A233" s="116" t="s">
        <v>44</v>
      </c>
      <c r="B233" s="169">
        <v>78</v>
      </c>
      <c r="C233" s="169">
        <v>25</v>
      </c>
      <c r="D233" s="169">
        <v>2</v>
      </c>
      <c r="E233" s="169">
        <v>0</v>
      </c>
      <c r="F233" s="169">
        <v>8</v>
      </c>
      <c r="G233" s="169">
        <v>1</v>
      </c>
      <c r="H233" s="169">
        <v>11</v>
      </c>
      <c r="I233" s="157">
        <v>1</v>
      </c>
      <c r="J233" s="157">
        <v>1</v>
      </c>
      <c r="K233" s="157">
        <v>0</v>
      </c>
      <c r="L233" s="118">
        <f t="shared" si="14"/>
        <v>127</v>
      </c>
    </row>
    <row r="234" spans="1:12" x14ac:dyDescent="0.25">
      <c r="A234" s="116" t="s">
        <v>45</v>
      </c>
      <c r="B234" s="169">
        <v>71</v>
      </c>
      <c r="C234" s="169">
        <v>16</v>
      </c>
      <c r="D234" s="169">
        <v>4</v>
      </c>
      <c r="E234" s="169">
        <v>2</v>
      </c>
      <c r="F234" s="169">
        <v>12</v>
      </c>
      <c r="G234" s="169">
        <v>1</v>
      </c>
      <c r="H234" s="169">
        <v>15</v>
      </c>
      <c r="I234" s="157">
        <v>3</v>
      </c>
      <c r="J234" s="157">
        <v>1</v>
      </c>
      <c r="K234" s="157">
        <v>0</v>
      </c>
      <c r="L234" s="118">
        <f t="shared" si="14"/>
        <v>125</v>
      </c>
    </row>
    <row r="235" spans="1:12" x14ac:dyDescent="0.25">
      <c r="A235" s="116" t="s">
        <v>46</v>
      </c>
      <c r="B235" s="169">
        <v>63</v>
      </c>
      <c r="C235" s="169">
        <v>15</v>
      </c>
      <c r="D235" s="169">
        <v>8</v>
      </c>
      <c r="E235" s="169">
        <v>2</v>
      </c>
      <c r="F235" s="169">
        <v>21</v>
      </c>
      <c r="G235" s="169">
        <v>2</v>
      </c>
      <c r="H235" s="169">
        <v>25</v>
      </c>
      <c r="I235" s="157">
        <v>3</v>
      </c>
      <c r="J235" s="157">
        <v>4</v>
      </c>
      <c r="K235" s="157">
        <v>0</v>
      </c>
      <c r="L235" s="118">
        <f t="shared" si="14"/>
        <v>143</v>
      </c>
    </row>
    <row r="236" spans="1:12" x14ac:dyDescent="0.25">
      <c r="A236" s="121" t="s">
        <v>47</v>
      </c>
      <c r="B236" s="169">
        <v>60</v>
      </c>
      <c r="C236" s="169">
        <v>19</v>
      </c>
      <c r="D236" s="169">
        <v>6</v>
      </c>
      <c r="E236" s="169">
        <v>3</v>
      </c>
      <c r="F236" s="169">
        <v>17</v>
      </c>
      <c r="G236" s="169">
        <v>0</v>
      </c>
      <c r="H236" s="169">
        <v>26</v>
      </c>
      <c r="I236" s="157">
        <v>1</v>
      </c>
      <c r="J236" s="157">
        <v>7</v>
      </c>
      <c r="K236" s="157">
        <v>0</v>
      </c>
      <c r="L236" s="118">
        <f t="shared" si="14"/>
        <v>139</v>
      </c>
    </row>
    <row r="237" spans="1:12" x14ac:dyDescent="0.25">
      <c r="A237" s="121" t="s">
        <v>48</v>
      </c>
      <c r="B237" s="169">
        <v>40</v>
      </c>
      <c r="C237" s="169">
        <v>18</v>
      </c>
      <c r="D237" s="169">
        <v>6</v>
      </c>
      <c r="E237" s="169">
        <v>1</v>
      </c>
      <c r="F237" s="169">
        <v>16</v>
      </c>
      <c r="G237" s="169">
        <v>0</v>
      </c>
      <c r="H237" s="169">
        <v>28</v>
      </c>
      <c r="I237" s="157">
        <v>2</v>
      </c>
      <c r="J237" s="157">
        <v>1</v>
      </c>
      <c r="K237" s="157">
        <v>0</v>
      </c>
      <c r="L237" s="118">
        <f t="shared" si="14"/>
        <v>112</v>
      </c>
    </row>
    <row r="238" spans="1:12" x14ac:dyDescent="0.25">
      <c r="A238" s="121" t="s">
        <v>49</v>
      </c>
      <c r="B238" s="169">
        <v>23</v>
      </c>
      <c r="C238" s="169">
        <v>14</v>
      </c>
      <c r="D238" s="169">
        <v>5</v>
      </c>
      <c r="E238" s="169">
        <v>2</v>
      </c>
      <c r="F238" s="169">
        <v>8</v>
      </c>
      <c r="G238" s="169">
        <v>0</v>
      </c>
      <c r="H238" s="169">
        <v>24</v>
      </c>
      <c r="I238" s="157">
        <v>1</v>
      </c>
      <c r="J238" s="157">
        <v>0</v>
      </c>
      <c r="K238" s="157">
        <v>0</v>
      </c>
      <c r="L238" s="118">
        <f t="shared" si="14"/>
        <v>77</v>
      </c>
    </row>
    <row r="239" spans="1:12" x14ac:dyDescent="0.25">
      <c r="A239" s="121" t="s">
        <v>50</v>
      </c>
      <c r="B239" s="169">
        <v>12</v>
      </c>
      <c r="C239" s="169">
        <v>5</v>
      </c>
      <c r="D239" s="169">
        <v>2</v>
      </c>
      <c r="E239" s="169">
        <v>0</v>
      </c>
      <c r="F239" s="169">
        <v>7</v>
      </c>
      <c r="G239" s="169">
        <v>0</v>
      </c>
      <c r="H239" s="169">
        <v>16</v>
      </c>
      <c r="I239" s="157">
        <v>3</v>
      </c>
      <c r="J239" s="157">
        <v>2</v>
      </c>
      <c r="K239" s="157">
        <v>0</v>
      </c>
      <c r="L239" s="118">
        <f t="shared" si="14"/>
        <v>47</v>
      </c>
    </row>
    <row r="240" spans="1:12" x14ac:dyDescent="0.25">
      <c r="A240" s="121" t="s">
        <v>51</v>
      </c>
      <c r="B240" s="169">
        <v>3</v>
      </c>
      <c r="C240" s="169">
        <v>1</v>
      </c>
      <c r="D240" s="169">
        <v>0</v>
      </c>
      <c r="E240" s="169">
        <v>0</v>
      </c>
      <c r="F240" s="169">
        <v>1</v>
      </c>
      <c r="G240" s="169">
        <v>0</v>
      </c>
      <c r="H240" s="169">
        <v>5</v>
      </c>
      <c r="I240" s="157">
        <v>0</v>
      </c>
      <c r="J240" s="157">
        <v>0</v>
      </c>
      <c r="K240" s="157">
        <v>0</v>
      </c>
      <c r="L240" s="118">
        <f t="shared" si="14"/>
        <v>10</v>
      </c>
    </row>
    <row r="241" spans="1:18" x14ac:dyDescent="0.25">
      <c r="A241" s="121" t="s">
        <v>52</v>
      </c>
      <c r="B241" s="169">
        <v>1</v>
      </c>
      <c r="C241" s="169">
        <v>0</v>
      </c>
      <c r="D241" s="169">
        <v>0</v>
      </c>
      <c r="E241" s="169">
        <v>0</v>
      </c>
      <c r="F241" s="169">
        <v>0</v>
      </c>
      <c r="G241" s="169">
        <v>0</v>
      </c>
      <c r="H241" s="169">
        <v>1</v>
      </c>
      <c r="I241" s="157">
        <v>0</v>
      </c>
      <c r="J241" s="157">
        <v>0</v>
      </c>
      <c r="K241" s="157">
        <v>0</v>
      </c>
      <c r="L241" s="118">
        <f t="shared" si="14"/>
        <v>2</v>
      </c>
    </row>
    <row r="242" spans="1:18" x14ac:dyDescent="0.25">
      <c r="A242" s="119" t="s">
        <v>11</v>
      </c>
      <c r="B242" s="118">
        <f>SUM(B221:B241)</f>
        <v>868</v>
      </c>
      <c r="C242" s="118">
        <f t="shared" ref="C242:L242" si="15">SUM(C221:C241)</f>
        <v>206</v>
      </c>
      <c r="D242" s="118">
        <f t="shared" si="15"/>
        <v>33</v>
      </c>
      <c r="E242" s="118">
        <f t="shared" si="15"/>
        <v>15</v>
      </c>
      <c r="F242" s="118">
        <f t="shared" si="15"/>
        <v>122</v>
      </c>
      <c r="G242" s="118">
        <f t="shared" si="15"/>
        <v>7</v>
      </c>
      <c r="H242" s="118">
        <f t="shared" si="15"/>
        <v>183</v>
      </c>
      <c r="I242" s="118">
        <f t="shared" si="15"/>
        <v>29</v>
      </c>
      <c r="J242" s="118">
        <f t="shared" si="15"/>
        <v>38</v>
      </c>
      <c r="K242" s="118">
        <f t="shared" si="15"/>
        <v>2</v>
      </c>
      <c r="L242" s="118">
        <f t="shared" si="15"/>
        <v>1503</v>
      </c>
    </row>
    <row r="244" spans="1:18" x14ac:dyDescent="0.25">
      <c r="A244" s="2" t="s">
        <v>258</v>
      </c>
      <c r="B244" s="24"/>
      <c r="C244" s="24"/>
      <c r="D244" s="24"/>
      <c r="E244" s="24"/>
      <c r="F244" s="24"/>
      <c r="G244" s="24"/>
      <c r="H244" s="24"/>
      <c r="I244" s="24"/>
      <c r="J244" s="24"/>
      <c r="K244" s="24"/>
      <c r="L244" s="24"/>
    </row>
    <row r="245" spans="1:18" s="315" customFormat="1" ht="60" x14ac:dyDescent="0.25">
      <c r="A245" s="313" t="s">
        <v>53</v>
      </c>
      <c r="B245" s="312" t="s">
        <v>81</v>
      </c>
      <c r="C245" s="312" t="s">
        <v>82</v>
      </c>
      <c r="D245" s="312" t="s">
        <v>83</v>
      </c>
      <c r="E245" s="312" t="s">
        <v>84</v>
      </c>
      <c r="F245" s="312" t="s">
        <v>85</v>
      </c>
      <c r="G245" s="312" t="s">
        <v>86</v>
      </c>
      <c r="H245" s="312" t="s">
        <v>87</v>
      </c>
      <c r="I245" s="312" t="s">
        <v>63</v>
      </c>
      <c r="J245" s="312" t="s">
        <v>88</v>
      </c>
      <c r="K245" s="312" t="s">
        <v>71</v>
      </c>
      <c r="L245" s="313" t="s">
        <v>11</v>
      </c>
      <c r="M245" s="314"/>
      <c r="N245" s="314"/>
      <c r="O245" s="314"/>
      <c r="P245" s="314"/>
    </row>
    <row r="246" spans="1:18" x14ac:dyDescent="0.25">
      <c r="A246" s="116" t="s">
        <v>3</v>
      </c>
      <c r="B246" s="176">
        <v>19</v>
      </c>
      <c r="C246" s="176">
        <v>1</v>
      </c>
      <c r="D246" s="176">
        <v>0</v>
      </c>
      <c r="E246" s="176">
        <v>0</v>
      </c>
      <c r="F246" s="176">
        <v>0</v>
      </c>
      <c r="G246" s="177">
        <v>0</v>
      </c>
      <c r="H246" s="177">
        <v>5</v>
      </c>
      <c r="I246" s="177">
        <v>0</v>
      </c>
      <c r="J246" s="177">
        <v>0</v>
      </c>
      <c r="K246" s="177">
        <v>0</v>
      </c>
      <c r="L246" s="118">
        <f>SUM(B246:K246)</f>
        <v>25</v>
      </c>
      <c r="Q246" s="13"/>
      <c r="R246" s="13"/>
    </row>
    <row r="247" spans="1:18" x14ac:dyDescent="0.25">
      <c r="A247" s="116" t="s">
        <v>64</v>
      </c>
      <c r="B247" s="176">
        <v>10</v>
      </c>
      <c r="C247" s="176">
        <v>1</v>
      </c>
      <c r="D247" s="176">
        <v>0</v>
      </c>
      <c r="E247" s="176">
        <v>0</v>
      </c>
      <c r="F247" s="176">
        <v>0</v>
      </c>
      <c r="G247" s="177">
        <v>0</v>
      </c>
      <c r="H247" s="177">
        <v>2</v>
      </c>
      <c r="I247" s="177">
        <v>0</v>
      </c>
      <c r="J247" s="177">
        <v>0</v>
      </c>
      <c r="K247" s="177">
        <v>0</v>
      </c>
      <c r="L247" s="118">
        <f t="shared" ref="L247:L266" si="16">SUM(B247:K247)</f>
        <v>13</v>
      </c>
      <c r="Q247" s="13"/>
      <c r="R247" s="13"/>
    </row>
    <row r="248" spans="1:18" x14ac:dyDescent="0.25">
      <c r="A248" s="116" t="s">
        <v>65</v>
      </c>
      <c r="B248" s="176">
        <v>9</v>
      </c>
      <c r="C248" s="176">
        <v>0</v>
      </c>
      <c r="D248" s="176">
        <v>0</v>
      </c>
      <c r="E248" s="176">
        <v>0</v>
      </c>
      <c r="F248" s="176">
        <v>0</v>
      </c>
      <c r="G248" s="177">
        <v>0</v>
      </c>
      <c r="H248" s="177">
        <v>0</v>
      </c>
      <c r="I248" s="177">
        <v>0</v>
      </c>
      <c r="J248" s="177">
        <v>0</v>
      </c>
      <c r="K248" s="177">
        <v>0</v>
      </c>
      <c r="L248" s="118">
        <f t="shared" si="16"/>
        <v>9</v>
      </c>
      <c r="Q248" s="13"/>
      <c r="R248" s="13"/>
    </row>
    <row r="249" spans="1:18" x14ac:dyDescent="0.25">
      <c r="A249" s="116" t="s">
        <v>35</v>
      </c>
      <c r="B249" s="176">
        <v>9</v>
      </c>
      <c r="C249" s="176">
        <v>2</v>
      </c>
      <c r="D249" s="176">
        <v>0</v>
      </c>
      <c r="E249" s="176">
        <v>0</v>
      </c>
      <c r="F249" s="176">
        <v>0</v>
      </c>
      <c r="G249" s="177">
        <v>0</v>
      </c>
      <c r="H249" s="177">
        <v>0</v>
      </c>
      <c r="I249" s="177">
        <v>1</v>
      </c>
      <c r="J249" s="177">
        <v>0</v>
      </c>
      <c r="K249" s="177">
        <v>0</v>
      </c>
      <c r="L249" s="118">
        <f t="shared" si="16"/>
        <v>12</v>
      </c>
      <c r="Q249" s="13"/>
      <c r="R249" s="13"/>
    </row>
    <row r="250" spans="1:18" x14ac:dyDescent="0.25">
      <c r="A250" s="116" t="s">
        <v>36</v>
      </c>
      <c r="B250" s="176">
        <v>12</v>
      </c>
      <c r="C250" s="176">
        <v>0</v>
      </c>
      <c r="D250" s="176">
        <v>0</v>
      </c>
      <c r="E250" s="176">
        <v>0</v>
      </c>
      <c r="F250" s="176">
        <v>0</v>
      </c>
      <c r="G250" s="177">
        <v>1</v>
      </c>
      <c r="H250" s="177">
        <v>1</v>
      </c>
      <c r="I250" s="177">
        <v>0</v>
      </c>
      <c r="J250" s="177">
        <v>0</v>
      </c>
      <c r="K250" s="177">
        <v>0</v>
      </c>
      <c r="L250" s="118">
        <f t="shared" si="16"/>
        <v>14</v>
      </c>
      <c r="Q250" s="13"/>
      <c r="R250" s="13"/>
    </row>
    <row r="251" spans="1:18" x14ac:dyDescent="0.25">
      <c r="A251" s="116" t="s">
        <v>37</v>
      </c>
      <c r="B251" s="176">
        <v>8</v>
      </c>
      <c r="C251" s="176">
        <v>3</v>
      </c>
      <c r="D251" s="176">
        <v>0</v>
      </c>
      <c r="E251" s="176">
        <v>0</v>
      </c>
      <c r="F251" s="176">
        <v>0</v>
      </c>
      <c r="G251" s="177">
        <v>0</v>
      </c>
      <c r="H251" s="177">
        <v>0</v>
      </c>
      <c r="I251" s="177">
        <v>0</v>
      </c>
      <c r="J251" s="177">
        <v>0</v>
      </c>
      <c r="K251" s="177">
        <v>0</v>
      </c>
      <c r="L251" s="118">
        <f t="shared" si="16"/>
        <v>11</v>
      </c>
      <c r="Q251" s="13"/>
      <c r="R251" s="13"/>
    </row>
    <row r="252" spans="1:18" x14ac:dyDescent="0.25">
      <c r="A252" s="116" t="s">
        <v>38</v>
      </c>
      <c r="B252" s="176">
        <v>9</v>
      </c>
      <c r="C252" s="176">
        <v>2</v>
      </c>
      <c r="D252" s="176">
        <v>0</v>
      </c>
      <c r="E252" s="176">
        <v>0</v>
      </c>
      <c r="F252" s="176">
        <v>0</v>
      </c>
      <c r="G252" s="177">
        <v>1</v>
      </c>
      <c r="H252" s="177">
        <v>1</v>
      </c>
      <c r="I252" s="177">
        <v>0</v>
      </c>
      <c r="J252" s="177">
        <v>1</v>
      </c>
      <c r="K252" s="177">
        <v>0</v>
      </c>
      <c r="L252" s="118">
        <f t="shared" si="16"/>
        <v>14</v>
      </c>
      <c r="Q252" s="13"/>
      <c r="R252" s="13"/>
    </row>
    <row r="253" spans="1:18" x14ac:dyDescent="0.25">
      <c r="A253" s="116" t="s">
        <v>39</v>
      </c>
      <c r="B253" s="176">
        <v>11</v>
      </c>
      <c r="C253" s="176">
        <v>0</v>
      </c>
      <c r="D253" s="176">
        <v>0</v>
      </c>
      <c r="E253" s="176">
        <v>0</v>
      </c>
      <c r="F253" s="176">
        <v>1</v>
      </c>
      <c r="G253" s="177">
        <v>0</v>
      </c>
      <c r="H253" s="177">
        <v>0</v>
      </c>
      <c r="I253" s="177">
        <v>0</v>
      </c>
      <c r="J253" s="177">
        <v>0</v>
      </c>
      <c r="K253" s="177">
        <v>0</v>
      </c>
      <c r="L253" s="118">
        <f t="shared" si="16"/>
        <v>12</v>
      </c>
      <c r="Q253" s="13"/>
      <c r="R253" s="13"/>
    </row>
    <row r="254" spans="1:18" x14ac:dyDescent="0.25">
      <c r="A254" s="116" t="s">
        <v>40</v>
      </c>
      <c r="B254" s="176">
        <v>8</v>
      </c>
      <c r="C254" s="176">
        <v>3</v>
      </c>
      <c r="D254" s="176">
        <v>0</v>
      </c>
      <c r="E254" s="176">
        <v>0</v>
      </c>
      <c r="F254" s="176">
        <v>0</v>
      </c>
      <c r="G254" s="177">
        <v>1</v>
      </c>
      <c r="H254" s="177">
        <v>0</v>
      </c>
      <c r="I254" s="177">
        <v>1</v>
      </c>
      <c r="J254" s="177">
        <v>1</v>
      </c>
      <c r="K254" s="177">
        <v>0</v>
      </c>
      <c r="L254" s="118">
        <f t="shared" si="16"/>
        <v>14</v>
      </c>
      <c r="Q254" s="13"/>
      <c r="R254" s="13"/>
    </row>
    <row r="255" spans="1:18" x14ac:dyDescent="0.25">
      <c r="A255" s="116" t="s">
        <v>41</v>
      </c>
      <c r="B255" s="176">
        <v>13</v>
      </c>
      <c r="C255" s="176">
        <v>4</v>
      </c>
      <c r="D255" s="176">
        <v>0</v>
      </c>
      <c r="E255" s="176">
        <v>0</v>
      </c>
      <c r="F255" s="176">
        <v>0</v>
      </c>
      <c r="G255" s="177">
        <v>1</v>
      </c>
      <c r="H255" s="177">
        <v>3</v>
      </c>
      <c r="I255" s="177">
        <v>0</v>
      </c>
      <c r="J255" s="177">
        <v>0</v>
      </c>
      <c r="K255" s="177">
        <v>0</v>
      </c>
      <c r="L255" s="118">
        <f t="shared" si="16"/>
        <v>21</v>
      </c>
      <c r="Q255" s="13"/>
      <c r="R255" s="13"/>
    </row>
    <row r="256" spans="1:18" x14ac:dyDescent="0.25">
      <c r="A256" s="116" t="s">
        <v>42</v>
      </c>
      <c r="B256" s="176">
        <v>24</v>
      </c>
      <c r="C256" s="176">
        <v>4</v>
      </c>
      <c r="D256" s="176">
        <v>0</v>
      </c>
      <c r="E256" s="176">
        <v>1</v>
      </c>
      <c r="F256" s="176">
        <v>2</v>
      </c>
      <c r="G256" s="177">
        <v>1</v>
      </c>
      <c r="H256" s="177">
        <v>2</v>
      </c>
      <c r="I256" s="177">
        <v>2</v>
      </c>
      <c r="J256" s="177">
        <v>2</v>
      </c>
      <c r="K256" s="177">
        <v>0</v>
      </c>
      <c r="L256" s="118">
        <f t="shared" si="16"/>
        <v>38</v>
      </c>
      <c r="Q256" s="13"/>
      <c r="R256" s="13"/>
    </row>
    <row r="257" spans="1:18" x14ac:dyDescent="0.25">
      <c r="A257" s="116" t="s">
        <v>43</v>
      </c>
      <c r="B257" s="176">
        <v>35</v>
      </c>
      <c r="C257" s="176">
        <v>4</v>
      </c>
      <c r="D257" s="176">
        <v>1</v>
      </c>
      <c r="E257" s="176">
        <v>0</v>
      </c>
      <c r="F257" s="176">
        <v>2</v>
      </c>
      <c r="G257" s="177">
        <v>0</v>
      </c>
      <c r="H257" s="177">
        <v>2</v>
      </c>
      <c r="I257" s="177">
        <v>1</v>
      </c>
      <c r="J257" s="177">
        <v>2</v>
      </c>
      <c r="K257" s="177">
        <v>0</v>
      </c>
      <c r="L257" s="118">
        <f t="shared" si="16"/>
        <v>47</v>
      </c>
      <c r="Q257" s="13"/>
      <c r="R257" s="13"/>
    </row>
    <row r="258" spans="1:18" x14ac:dyDescent="0.25">
      <c r="A258" s="116" t="s">
        <v>44</v>
      </c>
      <c r="B258" s="176">
        <v>28</v>
      </c>
      <c r="C258" s="176">
        <v>4</v>
      </c>
      <c r="D258" s="176">
        <v>0</v>
      </c>
      <c r="E258" s="176">
        <v>0</v>
      </c>
      <c r="F258" s="176">
        <v>7</v>
      </c>
      <c r="G258" s="177">
        <v>0</v>
      </c>
      <c r="H258" s="177">
        <v>3</v>
      </c>
      <c r="I258" s="177">
        <v>0</v>
      </c>
      <c r="J258" s="177">
        <v>2</v>
      </c>
      <c r="K258" s="177">
        <v>0</v>
      </c>
      <c r="L258" s="118">
        <f t="shared" si="16"/>
        <v>44</v>
      </c>
      <c r="Q258" s="13"/>
      <c r="R258" s="13"/>
    </row>
    <row r="259" spans="1:18" x14ac:dyDescent="0.25">
      <c r="A259" s="116" t="s">
        <v>45</v>
      </c>
      <c r="B259" s="176">
        <v>28</v>
      </c>
      <c r="C259" s="176">
        <v>8</v>
      </c>
      <c r="D259" s="176">
        <v>0</v>
      </c>
      <c r="E259" s="176">
        <v>2</v>
      </c>
      <c r="F259" s="176">
        <v>4</v>
      </c>
      <c r="G259" s="177">
        <v>0</v>
      </c>
      <c r="H259" s="177">
        <v>3</v>
      </c>
      <c r="I259" s="177">
        <v>2</v>
      </c>
      <c r="J259" s="177">
        <v>0</v>
      </c>
      <c r="K259" s="177">
        <v>0</v>
      </c>
      <c r="L259" s="118">
        <f t="shared" si="16"/>
        <v>47</v>
      </c>
      <c r="Q259" s="13"/>
      <c r="R259" s="13"/>
    </row>
    <row r="260" spans="1:18" x14ac:dyDescent="0.25">
      <c r="A260" s="116" t="s">
        <v>46</v>
      </c>
      <c r="B260" s="176">
        <v>27</v>
      </c>
      <c r="C260" s="176">
        <v>12</v>
      </c>
      <c r="D260" s="176">
        <v>1</v>
      </c>
      <c r="E260" s="176">
        <v>0</v>
      </c>
      <c r="F260" s="176">
        <v>16</v>
      </c>
      <c r="G260" s="177">
        <v>0</v>
      </c>
      <c r="H260" s="177">
        <v>5</v>
      </c>
      <c r="I260" s="177">
        <v>1</v>
      </c>
      <c r="J260" s="177">
        <v>1</v>
      </c>
      <c r="K260" s="177">
        <v>0</v>
      </c>
      <c r="L260" s="118">
        <f t="shared" si="16"/>
        <v>63</v>
      </c>
      <c r="Q260" s="13"/>
      <c r="R260" s="13"/>
    </row>
    <row r="261" spans="1:18" x14ac:dyDescent="0.25">
      <c r="A261" s="121" t="s">
        <v>47</v>
      </c>
      <c r="B261" s="176">
        <v>37</v>
      </c>
      <c r="C261" s="176">
        <v>10</v>
      </c>
      <c r="D261" s="176">
        <v>2</v>
      </c>
      <c r="E261" s="176">
        <v>2</v>
      </c>
      <c r="F261" s="176">
        <v>15</v>
      </c>
      <c r="G261" s="177">
        <v>0</v>
      </c>
      <c r="H261" s="177">
        <v>11</v>
      </c>
      <c r="I261" s="177">
        <v>2</v>
      </c>
      <c r="J261" s="177">
        <v>1</v>
      </c>
      <c r="K261" s="177">
        <v>0</v>
      </c>
      <c r="L261" s="118">
        <f t="shared" si="16"/>
        <v>80</v>
      </c>
      <c r="Q261" s="13"/>
      <c r="R261" s="13"/>
    </row>
    <row r="262" spans="1:18" x14ac:dyDescent="0.25">
      <c r="A262" s="121" t="s">
        <v>48</v>
      </c>
      <c r="B262" s="176">
        <v>37</v>
      </c>
      <c r="C262" s="176">
        <v>14</v>
      </c>
      <c r="D262" s="176">
        <v>5</v>
      </c>
      <c r="E262" s="176">
        <v>3</v>
      </c>
      <c r="F262" s="176">
        <v>8</v>
      </c>
      <c r="G262" s="177">
        <v>0</v>
      </c>
      <c r="H262" s="177">
        <v>15</v>
      </c>
      <c r="I262" s="177">
        <v>2</v>
      </c>
      <c r="J262" s="177">
        <v>2</v>
      </c>
      <c r="K262" s="177">
        <v>0</v>
      </c>
      <c r="L262" s="118">
        <f t="shared" si="16"/>
        <v>86</v>
      </c>
      <c r="Q262" s="13"/>
      <c r="R262" s="13"/>
    </row>
    <row r="263" spans="1:18" x14ac:dyDescent="0.25">
      <c r="A263" s="121" t="s">
        <v>49</v>
      </c>
      <c r="B263" s="176">
        <v>26</v>
      </c>
      <c r="C263" s="176">
        <v>18</v>
      </c>
      <c r="D263" s="176">
        <v>9</v>
      </c>
      <c r="E263" s="176">
        <v>0</v>
      </c>
      <c r="F263" s="176">
        <v>15</v>
      </c>
      <c r="G263" s="177">
        <v>0</v>
      </c>
      <c r="H263" s="177">
        <v>18</v>
      </c>
      <c r="I263" s="177">
        <v>1</v>
      </c>
      <c r="J263" s="177">
        <v>3</v>
      </c>
      <c r="K263" s="177">
        <v>0</v>
      </c>
      <c r="L263" s="118">
        <f t="shared" si="16"/>
        <v>90</v>
      </c>
      <c r="Q263" s="13"/>
      <c r="R263" s="13"/>
    </row>
    <row r="264" spans="1:18" x14ac:dyDescent="0.25">
      <c r="A264" s="121" t="s">
        <v>50</v>
      </c>
      <c r="B264" s="176">
        <v>6</v>
      </c>
      <c r="C264" s="176">
        <v>15</v>
      </c>
      <c r="D264" s="176">
        <v>5</v>
      </c>
      <c r="E264" s="176">
        <v>0</v>
      </c>
      <c r="F264" s="176">
        <v>9</v>
      </c>
      <c r="G264" s="177">
        <v>0</v>
      </c>
      <c r="H264" s="177">
        <v>16</v>
      </c>
      <c r="I264" s="177">
        <v>2</v>
      </c>
      <c r="J264" s="177">
        <v>3</v>
      </c>
      <c r="K264" s="177">
        <v>0</v>
      </c>
      <c r="L264" s="118">
        <f t="shared" si="16"/>
        <v>56</v>
      </c>
      <c r="Q264" s="13"/>
      <c r="R264" s="13"/>
    </row>
    <row r="265" spans="1:18" x14ac:dyDescent="0.25">
      <c r="A265" s="121" t="s">
        <v>51</v>
      </c>
      <c r="B265" s="176">
        <v>5</v>
      </c>
      <c r="C265" s="176">
        <v>7</v>
      </c>
      <c r="D265" s="176">
        <v>6</v>
      </c>
      <c r="E265" s="176">
        <v>1</v>
      </c>
      <c r="F265" s="176">
        <v>3</v>
      </c>
      <c r="G265" s="177">
        <v>0</v>
      </c>
      <c r="H265" s="177">
        <v>9</v>
      </c>
      <c r="I265" s="177">
        <v>0</v>
      </c>
      <c r="J265" s="177">
        <v>0</v>
      </c>
      <c r="K265" s="177">
        <v>0</v>
      </c>
      <c r="L265" s="118">
        <f t="shared" si="16"/>
        <v>31</v>
      </c>
      <c r="Q265" s="13"/>
      <c r="R265" s="13"/>
    </row>
    <row r="266" spans="1:18" x14ac:dyDescent="0.25">
      <c r="A266" s="121" t="s">
        <v>52</v>
      </c>
      <c r="B266" s="176">
        <v>1</v>
      </c>
      <c r="C266" s="176">
        <v>0</v>
      </c>
      <c r="D266" s="176">
        <v>0</v>
      </c>
      <c r="E266" s="176">
        <v>0</v>
      </c>
      <c r="F266" s="176">
        <v>0</v>
      </c>
      <c r="G266" s="177">
        <v>0</v>
      </c>
      <c r="H266" s="177">
        <v>3</v>
      </c>
      <c r="I266" s="177">
        <v>0</v>
      </c>
      <c r="J266" s="177">
        <v>0</v>
      </c>
      <c r="K266" s="177">
        <v>0</v>
      </c>
      <c r="L266" s="118">
        <f t="shared" si="16"/>
        <v>4</v>
      </c>
      <c r="Q266" s="13"/>
      <c r="R266" s="13"/>
    </row>
    <row r="267" spans="1:18" x14ac:dyDescent="0.25">
      <c r="A267" s="119" t="s">
        <v>11</v>
      </c>
      <c r="B267" s="118">
        <f>SUM(B246:B266)</f>
        <v>362</v>
      </c>
      <c r="C267" s="118">
        <f t="shared" ref="C267:L267" si="17">SUM(C246:C266)</f>
        <v>112</v>
      </c>
      <c r="D267" s="118">
        <f t="shared" si="17"/>
        <v>29</v>
      </c>
      <c r="E267" s="118">
        <f t="shared" si="17"/>
        <v>9</v>
      </c>
      <c r="F267" s="118">
        <f t="shared" si="17"/>
        <v>82</v>
      </c>
      <c r="G267" s="118">
        <f t="shared" si="17"/>
        <v>5</v>
      </c>
      <c r="H267" s="118">
        <f t="shared" si="17"/>
        <v>99</v>
      </c>
      <c r="I267" s="118">
        <f t="shared" si="17"/>
        <v>15</v>
      </c>
      <c r="J267" s="118">
        <f t="shared" si="17"/>
        <v>18</v>
      </c>
      <c r="K267" s="118">
        <f t="shared" si="17"/>
        <v>0</v>
      </c>
      <c r="L267" s="118">
        <f t="shared" si="17"/>
        <v>731</v>
      </c>
      <c r="M267" s="198"/>
      <c r="Q267" s="13"/>
      <c r="R267" s="13"/>
    </row>
    <row r="268" spans="1:18" x14ac:dyDescent="0.25">
      <c r="A268" s="49"/>
      <c r="B268" s="14"/>
      <c r="E268" s="14"/>
      <c r="F268" s="14"/>
      <c r="G268" s="14"/>
      <c r="H268" s="14"/>
      <c r="I268" s="14"/>
      <c r="J268" s="14"/>
    </row>
    <row r="269" spans="1:18" x14ac:dyDescent="0.25">
      <c r="A269" s="24" t="s">
        <v>253</v>
      </c>
      <c r="B269" s="24"/>
      <c r="C269" s="24"/>
      <c r="D269" s="24"/>
      <c r="E269" s="24"/>
      <c r="F269" s="24"/>
      <c r="G269" s="24"/>
      <c r="H269" s="24"/>
      <c r="I269" s="24"/>
      <c r="J269" s="24"/>
      <c r="K269" s="24"/>
      <c r="L269" s="24"/>
      <c r="M269" s="24"/>
      <c r="N269" s="24"/>
      <c r="O269" s="24"/>
    </row>
    <row r="270" spans="1:18" s="315" customFormat="1" ht="60" x14ac:dyDescent="0.25">
      <c r="A270" s="311" t="s">
        <v>66</v>
      </c>
      <c r="B270" s="317" t="s">
        <v>89</v>
      </c>
      <c r="C270" s="317" t="s">
        <v>90</v>
      </c>
      <c r="D270" s="317" t="s">
        <v>91</v>
      </c>
      <c r="E270" s="317" t="s">
        <v>92</v>
      </c>
      <c r="F270" s="317" t="s">
        <v>93</v>
      </c>
      <c r="G270" s="317" t="s">
        <v>94</v>
      </c>
      <c r="H270" s="310" t="s">
        <v>95</v>
      </c>
      <c r="I270" s="317" t="s">
        <v>96</v>
      </c>
      <c r="J270" s="317" t="s">
        <v>25</v>
      </c>
      <c r="K270" s="317" t="s">
        <v>87</v>
      </c>
      <c r="L270" s="317" t="s">
        <v>97</v>
      </c>
      <c r="M270" s="317" t="s">
        <v>63</v>
      </c>
      <c r="N270" s="317" t="s">
        <v>98</v>
      </c>
      <c r="O270" s="317" t="s">
        <v>71</v>
      </c>
      <c r="P270" s="311" t="s">
        <v>11</v>
      </c>
      <c r="Q270" s="314"/>
    </row>
    <row r="271" spans="1:18" x14ac:dyDescent="0.25">
      <c r="A271" s="116" t="s">
        <v>3</v>
      </c>
      <c r="B271" s="157">
        <v>15</v>
      </c>
      <c r="C271" s="157">
        <v>15</v>
      </c>
      <c r="D271" s="157">
        <v>0</v>
      </c>
      <c r="E271" s="157">
        <v>0</v>
      </c>
      <c r="F271" s="157">
        <v>0</v>
      </c>
      <c r="G271" s="157">
        <v>1</v>
      </c>
      <c r="H271" s="157">
        <v>0</v>
      </c>
      <c r="I271" s="157">
        <v>2</v>
      </c>
      <c r="J271" s="157">
        <v>1</v>
      </c>
      <c r="K271" s="157">
        <v>1</v>
      </c>
      <c r="L271" s="157">
        <v>0</v>
      </c>
      <c r="M271" s="157">
        <v>0</v>
      </c>
      <c r="N271" s="157">
        <v>1</v>
      </c>
      <c r="O271" s="157">
        <v>1</v>
      </c>
      <c r="P271" s="118">
        <f>SUM(B271:O271)</f>
        <v>37</v>
      </c>
      <c r="R271" s="13"/>
    </row>
    <row r="272" spans="1:18" x14ac:dyDescent="0.25">
      <c r="A272" s="116" t="s">
        <v>64</v>
      </c>
      <c r="B272" s="157">
        <v>9</v>
      </c>
      <c r="C272" s="157">
        <v>6</v>
      </c>
      <c r="D272" s="157">
        <v>1</v>
      </c>
      <c r="E272" s="157">
        <v>2</v>
      </c>
      <c r="F272" s="157">
        <v>0</v>
      </c>
      <c r="G272" s="157">
        <v>1</v>
      </c>
      <c r="H272" s="157">
        <v>0</v>
      </c>
      <c r="I272" s="157">
        <v>0</v>
      </c>
      <c r="J272" s="157">
        <v>0</v>
      </c>
      <c r="K272" s="157">
        <v>0</v>
      </c>
      <c r="L272" s="157">
        <v>0</v>
      </c>
      <c r="M272" s="157">
        <v>0</v>
      </c>
      <c r="N272" s="157">
        <v>0</v>
      </c>
      <c r="O272" s="157">
        <v>1</v>
      </c>
      <c r="P272" s="118">
        <f t="shared" ref="P272:P291" si="18">SUM(B272:O272)</f>
        <v>20</v>
      </c>
      <c r="R272" s="13"/>
    </row>
    <row r="273" spans="1:18" x14ac:dyDescent="0.25">
      <c r="A273" s="116" t="s">
        <v>65</v>
      </c>
      <c r="B273" s="157">
        <v>11</v>
      </c>
      <c r="C273" s="157">
        <v>9</v>
      </c>
      <c r="D273" s="157">
        <v>1</v>
      </c>
      <c r="E273" s="157">
        <v>0</v>
      </c>
      <c r="F273" s="157">
        <v>0</v>
      </c>
      <c r="G273" s="157">
        <v>2</v>
      </c>
      <c r="H273" s="157">
        <v>0</v>
      </c>
      <c r="I273" s="157">
        <v>0</v>
      </c>
      <c r="J273" s="157">
        <v>2</v>
      </c>
      <c r="K273" s="157">
        <v>0</v>
      </c>
      <c r="L273" s="157">
        <v>0</v>
      </c>
      <c r="M273" s="157">
        <v>0</v>
      </c>
      <c r="N273" s="157">
        <v>0</v>
      </c>
      <c r="O273" s="157">
        <v>1</v>
      </c>
      <c r="P273" s="118">
        <f t="shared" si="18"/>
        <v>26</v>
      </c>
      <c r="Q273" s="21"/>
      <c r="R273" s="13"/>
    </row>
    <row r="274" spans="1:18" x14ac:dyDescent="0.25">
      <c r="A274" s="116" t="s">
        <v>35</v>
      </c>
      <c r="B274" s="157">
        <v>27</v>
      </c>
      <c r="C274" s="157">
        <v>12</v>
      </c>
      <c r="D274" s="157">
        <v>1</v>
      </c>
      <c r="E274" s="157">
        <v>4</v>
      </c>
      <c r="F274" s="157">
        <v>1</v>
      </c>
      <c r="G274" s="157">
        <v>3</v>
      </c>
      <c r="H274" s="157">
        <v>0</v>
      </c>
      <c r="I274" s="157">
        <v>0</v>
      </c>
      <c r="J274" s="157">
        <v>0</v>
      </c>
      <c r="K274" s="157">
        <v>0</v>
      </c>
      <c r="L274" s="157">
        <v>1</v>
      </c>
      <c r="M274" s="157">
        <v>0</v>
      </c>
      <c r="N274" s="157">
        <v>0</v>
      </c>
      <c r="O274" s="157">
        <v>0</v>
      </c>
      <c r="P274" s="118">
        <f t="shared" si="18"/>
        <v>49</v>
      </c>
      <c r="Q274" s="22"/>
      <c r="R274" s="13"/>
    </row>
    <row r="275" spans="1:18" x14ac:dyDescent="0.25">
      <c r="A275" s="116" t="s">
        <v>36</v>
      </c>
      <c r="B275" s="157">
        <v>36</v>
      </c>
      <c r="C275" s="157">
        <v>12</v>
      </c>
      <c r="D275" s="157">
        <v>1</v>
      </c>
      <c r="E275" s="157">
        <v>5</v>
      </c>
      <c r="F275" s="157">
        <v>2</v>
      </c>
      <c r="G275" s="157">
        <v>1</v>
      </c>
      <c r="H275" s="157">
        <v>0</v>
      </c>
      <c r="I275" s="157">
        <v>1</v>
      </c>
      <c r="J275" s="157">
        <v>2</v>
      </c>
      <c r="K275" s="157">
        <v>0</v>
      </c>
      <c r="L275" s="157">
        <v>0</v>
      </c>
      <c r="M275" s="157">
        <v>0</v>
      </c>
      <c r="N275" s="157">
        <v>0</v>
      </c>
      <c r="O275" s="157">
        <v>0</v>
      </c>
      <c r="P275" s="118">
        <f t="shared" si="18"/>
        <v>60</v>
      </c>
      <c r="R275" s="13"/>
    </row>
    <row r="276" spans="1:18" x14ac:dyDescent="0.25">
      <c r="A276" s="116" t="s">
        <v>37</v>
      </c>
      <c r="B276" s="157">
        <v>31</v>
      </c>
      <c r="C276" s="157">
        <v>15</v>
      </c>
      <c r="D276" s="157">
        <v>2</v>
      </c>
      <c r="E276" s="157">
        <v>5</v>
      </c>
      <c r="F276" s="157">
        <v>0</v>
      </c>
      <c r="G276" s="157">
        <v>0</v>
      </c>
      <c r="H276" s="157">
        <v>0</v>
      </c>
      <c r="I276" s="157">
        <v>0</v>
      </c>
      <c r="J276" s="157">
        <v>1</v>
      </c>
      <c r="K276" s="157">
        <v>0</v>
      </c>
      <c r="L276" s="157">
        <v>0</v>
      </c>
      <c r="M276" s="157">
        <v>1</v>
      </c>
      <c r="N276" s="157">
        <v>0</v>
      </c>
      <c r="O276" s="157">
        <v>0</v>
      </c>
      <c r="P276" s="118">
        <f t="shared" si="18"/>
        <v>55</v>
      </c>
      <c r="R276" s="13"/>
    </row>
    <row r="277" spans="1:18" x14ac:dyDescent="0.25">
      <c r="A277" s="116" t="s">
        <v>38</v>
      </c>
      <c r="B277" s="157">
        <v>30</v>
      </c>
      <c r="C277" s="157">
        <v>13</v>
      </c>
      <c r="D277" s="157">
        <v>1</v>
      </c>
      <c r="E277" s="157">
        <v>4</v>
      </c>
      <c r="F277" s="157">
        <v>1</v>
      </c>
      <c r="G277" s="157">
        <v>2</v>
      </c>
      <c r="H277" s="157">
        <v>0</v>
      </c>
      <c r="I277" s="157">
        <v>1</v>
      </c>
      <c r="J277" s="157">
        <v>0</v>
      </c>
      <c r="K277" s="157">
        <v>0</v>
      </c>
      <c r="L277" s="157">
        <v>0</v>
      </c>
      <c r="M277" s="157">
        <v>0</v>
      </c>
      <c r="N277" s="157">
        <v>0</v>
      </c>
      <c r="O277" s="157">
        <v>0</v>
      </c>
      <c r="P277" s="118">
        <f t="shared" si="18"/>
        <v>52</v>
      </c>
      <c r="R277" s="13"/>
    </row>
    <row r="278" spans="1:18" x14ac:dyDescent="0.25">
      <c r="A278" s="116" t="s">
        <v>39</v>
      </c>
      <c r="B278" s="157">
        <v>38</v>
      </c>
      <c r="C278" s="157">
        <v>13</v>
      </c>
      <c r="D278" s="157">
        <v>0</v>
      </c>
      <c r="E278" s="157">
        <v>2</v>
      </c>
      <c r="F278" s="157">
        <v>2</v>
      </c>
      <c r="G278" s="157">
        <v>5</v>
      </c>
      <c r="H278" s="157">
        <v>0</v>
      </c>
      <c r="I278" s="157">
        <v>1</v>
      </c>
      <c r="J278" s="157">
        <v>0</v>
      </c>
      <c r="K278" s="157">
        <v>0</v>
      </c>
      <c r="L278" s="157">
        <v>0</v>
      </c>
      <c r="M278" s="157">
        <v>0</v>
      </c>
      <c r="N278" s="157">
        <v>0</v>
      </c>
      <c r="O278" s="157">
        <v>0</v>
      </c>
      <c r="P278" s="118">
        <f t="shared" si="18"/>
        <v>61</v>
      </c>
      <c r="R278" s="13"/>
    </row>
    <row r="279" spans="1:18" x14ac:dyDescent="0.25">
      <c r="A279" s="116" t="s">
        <v>40</v>
      </c>
      <c r="B279" s="157">
        <v>32</v>
      </c>
      <c r="C279" s="157">
        <v>17</v>
      </c>
      <c r="D279" s="157">
        <v>0</v>
      </c>
      <c r="E279" s="157">
        <v>6</v>
      </c>
      <c r="F279" s="157">
        <v>2</v>
      </c>
      <c r="G279" s="157">
        <v>1</v>
      </c>
      <c r="H279" s="157">
        <v>0</v>
      </c>
      <c r="I279" s="157">
        <v>0</v>
      </c>
      <c r="J279" s="157">
        <v>0</v>
      </c>
      <c r="K279" s="157">
        <v>1</v>
      </c>
      <c r="L279" s="157">
        <v>1</v>
      </c>
      <c r="M279" s="157">
        <v>0</v>
      </c>
      <c r="N279" s="157">
        <v>0</v>
      </c>
      <c r="O279" s="157">
        <v>0</v>
      </c>
      <c r="P279" s="118">
        <f t="shared" si="18"/>
        <v>60</v>
      </c>
      <c r="R279" s="13"/>
    </row>
    <row r="280" spans="1:18" x14ac:dyDescent="0.25">
      <c r="A280" s="116" t="s">
        <v>41</v>
      </c>
      <c r="B280" s="157">
        <v>43</v>
      </c>
      <c r="C280" s="157">
        <v>23</v>
      </c>
      <c r="D280" s="157">
        <v>1</v>
      </c>
      <c r="E280" s="157">
        <v>3</v>
      </c>
      <c r="F280" s="157">
        <v>1</v>
      </c>
      <c r="G280" s="157">
        <v>3</v>
      </c>
      <c r="H280" s="157">
        <v>0</v>
      </c>
      <c r="I280" s="157">
        <v>2</v>
      </c>
      <c r="J280" s="157">
        <v>0</v>
      </c>
      <c r="K280" s="157">
        <v>0</v>
      </c>
      <c r="L280" s="157">
        <v>0</v>
      </c>
      <c r="M280" s="157">
        <v>0</v>
      </c>
      <c r="N280" s="157">
        <v>0</v>
      </c>
      <c r="O280" s="157">
        <v>0</v>
      </c>
      <c r="P280" s="118">
        <f t="shared" si="18"/>
        <v>76</v>
      </c>
      <c r="R280" s="13"/>
    </row>
    <row r="281" spans="1:18" x14ac:dyDescent="0.25">
      <c r="A281" s="116" t="s">
        <v>42</v>
      </c>
      <c r="B281" s="157">
        <v>59</v>
      </c>
      <c r="C281" s="157">
        <v>38</v>
      </c>
      <c r="D281" s="157">
        <v>2</v>
      </c>
      <c r="E281" s="157">
        <v>5</v>
      </c>
      <c r="F281" s="157">
        <v>1</v>
      </c>
      <c r="G281" s="157">
        <v>4</v>
      </c>
      <c r="H281" s="157">
        <v>0</v>
      </c>
      <c r="I281" s="157">
        <v>2</v>
      </c>
      <c r="J281" s="157">
        <v>0</v>
      </c>
      <c r="K281" s="157">
        <v>1</v>
      </c>
      <c r="L281" s="157">
        <v>0</v>
      </c>
      <c r="M281" s="157">
        <v>0</v>
      </c>
      <c r="N281" s="157">
        <v>0</v>
      </c>
      <c r="O281" s="157">
        <v>0</v>
      </c>
      <c r="P281" s="118">
        <f t="shared" si="18"/>
        <v>112</v>
      </c>
      <c r="R281" s="13"/>
    </row>
    <row r="282" spans="1:18" x14ac:dyDescent="0.25">
      <c r="A282" s="121" t="s">
        <v>43</v>
      </c>
      <c r="B282" s="157">
        <v>80</v>
      </c>
      <c r="C282" s="157">
        <v>18</v>
      </c>
      <c r="D282" s="157">
        <v>2</v>
      </c>
      <c r="E282" s="157">
        <v>5</v>
      </c>
      <c r="F282" s="157">
        <v>3</v>
      </c>
      <c r="G282" s="157">
        <v>5</v>
      </c>
      <c r="H282" s="157">
        <v>0</v>
      </c>
      <c r="I282" s="157">
        <v>0</v>
      </c>
      <c r="J282" s="157">
        <v>0</v>
      </c>
      <c r="K282" s="157">
        <v>0</v>
      </c>
      <c r="L282" s="157">
        <v>0</v>
      </c>
      <c r="M282" s="157">
        <v>0</v>
      </c>
      <c r="N282" s="157">
        <v>0</v>
      </c>
      <c r="O282" s="157">
        <v>0</v>
      </c>
      <c r="P282" s="118">
        <f t="shared" si="18"/>
        <v>113</v>
      </c>
      <c r="R282" s="13"/>
    </row>
    <row r="283" spans="1:18" x14ac:dyDescent="0.25">
      <c r="A283" s="121" t="s">
        <v>44</v>
      </c>
      <c r="B283" s="157">
        <v>74</v>
      </c>
      <c r="C283" s="157">
        <v>38</v>
      </c>
      <c r="D283" s="157">
        <v>3</v>
      </c>
      <c r="E283" s="157">
        <v>5</v>
      </c>
      <c r="F283" s="157">
        <v>1</v>
      </c>
      <c r="G283" s="157">
        <v>3</v>
      </c>
      <c r="H283" s="157">
        <v>0</v>
      </c>
      <c r="I283" s="157">
        <v>1</v>
      </c>
      <c r="J283" s="157">
        <v>0</v>
      </c>
      <c r="K283" s="157">
        <v>0</v>
      </c>
      <c r="L283" s="157">
        <v>0</v>
      </c>
      <c r="M283" s="157">
        <v>0</v>
      </c>
      <c r="N283" s="157">
        <v>2</v>
      </c>
      <c r="O283" s="157">
        <v>0</v>
      </c>
      <c r="P283" s="118">
        <f t="shared" si="18"/>
        <v>127</v>
      </c>
      <c r="R283" s="13"/>
    </row>
    <row r="284" spans="1:18" x14ac:dyDescent="0.25">
      <c r="A284" s="121" t="s">
        <v>45</v>
      </c>
      <c r="B284" s="157">
        <v>79</v>
      </c>
      <c r="C284" s="157">
        <v>35</v>
      </c>
      <c r="D284" s="157">
        <v>4</v>
      </c>
      <c r="E284" s="157">
        <v>2</v>
      </c>
      <c r="F284" s="157">
        <v>0</v>
      </c>
      <c r="G284" s="157">
        <v>3</v>
      </c>
      <c r="H284" s="157">
        <v>0</v>
      </c>
      <c r="I284" s="157">
        <v>0</v>
      </c>
      <c r="J284" s="157">
        <v>0</v>
      </c>
      <c r="K284" s="157">
        <v>0</v>
      </c>
      <c r="L284" s="157">
        <v>0</v>
      </c>
      <c r="M284" s="157">
        <v>0</v>
      </c>
      <c r="N284" s="157">
        <v>2</v>
      </c>
      <c r="O284" s="157">
        <v>0</v>
      </c>
      <c r="P284" s="118">
        <f t="shared" si="18"/>
        <v>125</v>
      </c>
      <c r="R284" s="13"/>
    </row>
    <row r="285" spans="1:18" x14ac:dyDescent="0.25">
      <c r="A285" s="121" t="s">
        <v>46</v>
      </c>
      <c r="B285" s="157">
        <v>85</v>
      </c>
      <c r="C285" s="157">
        <v>36</v>
      </c>
      <c r="D285" s="157">
        <v>6</v>
      </c>
      <c r="E285" s="157">
        <v>7</v>
      </c>
      <c r="F285" s="157">
        <v>2</v>
      </c>
      <c r="G285" s="157">
        <v>5</v>
      </c>
      <c r="H285" s="157">
        <v>0</v>
      </c>
      <c r="I285" s="157">
        <v>0</v>
      </c>
      <c r="J285" s="157">
        <v>0</v>
      </c>
      <c r="K285" s="157">
        <v>0</v>
      </c>
      <c r="L285" s="157">
        <v>1</v>
      </c>
      <c r="M285" s="157">
        <v>0</v>
      </c>
      <c r="N285" s="157">
        <v>0</v>
      </c>
      <c r="O285" s="157">
        <v>1</v>
      </c>
      <c r="P285" s="118">
        <f t="shared" si="18"/>
        <v>143</v>
      </c>
      <c r="R285" s="13"/>
    </row>
    <row r="286" spans="1:18" x14ac:dyDescent="0.25">
      <c r="A286" s="121" t="s">
        <v>47</v>
      </c>
      <c r="B286" s="157">
        <v>84</v>
      </c>
      <c r="C286" s="157">
        <v>37</v>
      </c>
      <c r="D286" s="157">
        <v>5</v>
      </c>
      <c r="E286" s="157">
        <v>2</v>
      </c>
      <c r="F286" s="157">
        <v>1</v>
      </c>
      <c r="G286" s="157">
        <v>5</v>
      </c>
      <c r="H286" s="157">
        <v>0</v>
      </c>
      <c r="I286" s="157">
        <v>0</v>
      </c>
      <c r="J286" s="157">
        <v>0</v>
      </c>
      <c r="K286" s="157">
        <v>0</v>
      </c>
      <c r="L286" s="157">
        <v>0</v>
      </c>
      <c r="M286" s="157">
        <v>0</v>
      </c>
      <c r="N286" s="157">
        <v>3</v>
      </c>
      <c r="O286" s="157">
        <v>2</v>
      </c>
      <c r="P286" s="118">
        <f t="shared" si="18"/>
        <v>139</v>
      </c>
      <c r="R286" s="13"/>
    </row>
    <row r="287" spans="1:18" x14ac:dyDescent="0.25">
      <c r="A287" s="121" t="s">
        <v>48</v>
      </c>
      <c r="B287" s="157">
        <v>80</v>
      </c>
      <c r="C287" s="157">
        <v>23</v>
      </c>
      <c r="D287" s="157">
        <v>1</v>
      </c>
      <c r="E287" s="157">
        <v>1</v>
      </c>
      <c r="F287" s="157">
        <v>0</v>
      </c>
      <c r="G287" s="157">
        <v>2</v>
      </c>
      <c r="H287" s="157">
        <v>0</v>
      </c>
      <c r="I287" s="157">
        <v>0</v>
      </c>
      <c r="J287" s="157">
        <v>0</v>
      </c>
      <c r="K287" s="157">
        <v>0</v>
      </c>
      <c r="L287" s="157">
        <v>2</v>
      </c>
      <c r="M287" s="157">
        <v>0</v>
      </c>
      <c r="N287" s="157">
        <v>3</v>
      </c>
      <c r="O287" s="157">
        <v>0</v>
      </c>
      <c r="P287" s="118">
        <f t="shared" si="18"/>
        <v>112</v>
      </c>
      <c r="R287" s="13"/>
    </row>
    <row r="288" spans="1:18" x14ac:dyDescent="0.25">
      <c r="A288" s="121" t="s">
        <v>49</v>
      </c>
      <c r="B288" s="157">
        <v>55</v>
      </c>
      <c r="C288" s="157">
        <v>14</v>
      </c>
      <c r="D288" s="157">
        <v>0</v>
      </c>
      <c r="E288" s="157">
        <v>1</v>
      </c>
      <c r="F288" s="157">
        <v>0</v>
      </c>
      <c r="G288" s="157">
        <v>2</v>
      </c>
      <c r="H288" s="157">
        <v>0</v>
      </c>
      <c r="I288" s="157">
        <v>0</v>
      </c>
      <c r="J288" s="157">
        <v>0</v>
      </c>
      <c r="K288" s="157">
        <v>2</v>
      </c>
      <c r="L288" s="157">
        <v>2</v>
      </c>
      <c r="M288" s="157">
        <v>0</v>
      </c>
      <c r="N288" s="157">
        <v>1</v>
      </c>
      <c r="O288" s="157">
        <v>0</v>
      </c>
      <c r="P288" s="118">
        <f t="shared" si="18"/>
        <v>77</v>
      </c>
      <c r="R288" s="13"/>
    </row>
    <row r="289" spans="1:26" x14ac:dyDescent="0.25">
      <c r="A289" s="121" t="s">
        <v>50</v>
      </c>
      <c r="B289" s="157">
        <v>40</v>
      </c>
      <c r="C289" s="157">
        <v>5</v>
      </c>
      <c r="D289" s="157">
        <v>0</v>
      </c>
      <c r="E289" s="157">
        <v>0</v>
      </c>
      <c r="F289" s="157">
        <v>1</v>
      </c>
      <c r="G289" s="157">
        <v>0</v>
      </c>
      <c r="H289" s="157">
        <v>0</v>
      </c>
      <c r="I289" s="157">
        <v>0</v>
      </c>
      <c r="J289" s="157">
        <v>1</v>
      </c>
      <c r="K289" s="157">
        <v>0</v>
      </c>
      <c r="L289" s="157">
        <v>0</v>
      </c>
      <c r="M289" s="157">
        <v>0</v>
      </c>
      <c r="N289" s="157">
        <v>0</v>
      </c>
      <c r="O289" s="157">
        <v>0</v>
      </c>
      <c r="P289" s="118">
        <f t="shared" si="18"/>
        <v>47</v>
      </c>
      <c r="R289" s="13"/>
    </row>
    <row r="290" spans="1:26" x14ac:dyDescent="0.25">
      <c r="A290" s="121" t="s">
        <v>51</v>
      </c>
      <c r="B290" s="157">
        <v>10</v>
      </c>
      <c r="C290" s="157">
        <v>0</v>
      </c>
      <c r="D290" s="157">
        <v>0</v>
      </c>
      <c r="E290" s="157">
        <v>0</v>
      </c>
      <c r="F290" s="157">
        <v>0</v>
      </c>
      <c r="G290" s="157">
        <v>0</v>
      </c>
      <c r="H290" s="157">
        <v>0</v>
      </c>
      <c r="I290" s="157">
        <v>0</v>
      </c>
      <c r="J290" s="157">
        <v>0</v>
      </c>
      <c r="K290" s="157">
        <v>0</v>
      </c>
      <c r="L290" s="157">
        <v>0</v>
      </c>
      <c r="M290" s="157">
        <v>0</v>
      </c>
      <c r="N290" s="157">
        <v>0</v>
      </c>
      <c r="O290" s="157">
        <v>0</v>
      </c>
      <c r="P290" s="118">
        <f t="shared" si="18"/>
        <v>10</v>
      </c>
      <c r="R290" s="13"/>
    </row>
    <row r="291" spans="1:26" x14ac:dyDescent="0.25">
      <c r="A291" s="121" t="s">
        <v>52</v>
      </c>
      <c r="B291" s="157">
        <v>2</v>
      </c>
      <c r="C291" s="157">
        <v>0</v>
      </c>
      <c r="D291" s="157">
        <v>0</v>
      </c>
      <c r="E291" s="157">
        <v>0</v>
      </c>
      <c r="F291" s="157">
        <v>0</v>
      </c>
      <c r="G291" s="157">
        <v>0</v>
      </c>
      <c r="H291" s="157">
        <v>0</v>
      </c>
      <c r="I291" s="157">
        <v>0</v>
      </c>
      <c r="J291" s="157">
        <v>0</v>
      </c>
      <c r="K291" s="157">
        <v>0</v>
      </c>
      <c r="L291" s="157">
        <v>0</v>
      </c>
      <c r="M291" s="157">
        <v>0</v>
      </c>
      <c r="N291" s="157">
        <v>0</v>
      </c>
      <c r="O291" s="157">
        <v>0</v>
      </c>
      <c r="P291" s="118">
        <f t="shared" si="18"/>
        <v>2</v>
      </c>
      <c r="R291" s="13"/>
    </row>
    <row r="292" spans="1:26" x14ac:dyDescent="0.25">
      <c r="A292" s="119" t="s">
        <v>11</v>
      </c>
      <c r="B292" s="118">
        <f>SUM(B271:B291)</f>
        <v>920</v>
      </c>
      <c r="C292" s="118">
        <f t="shared" ref="C292:P292" si="19">SUM(C271:C291)</f>
        <v>379</v>
      </c>
      <c r="D292" s="118">
        <f t="shared" si="19"/>
        <v>31</v>
      </c>
      <c r="E292" s="118">
        <f t="shared" si="19"/>
        <v>59</v>
      </c>
      <c r="F292" s="118">
        <f t="shared" si="19"/>
        <v>18</v>
      </c>
      <c r="G292" s="118">
        <f t="shared" si="19"/>
        <v>48</v>
      </c>
      <c r="H292" s="118">
        <f t="shared" si="19"/>
        <v>0</v>
      </c>
      <c r="I292" s="118">
        <f t="shared" si="19"/>
        <v>10</v>
      </c>
      <c r="J292" s="118">
        <f t="shared" si="19"/>
        <v>7</v>
      </c>
      <c r="K292" s="118">
        <f t="shared" si="19"/>
        <v>5</v>
      </c>
      <c r="L292" s="118">
        <f t="shared" si="19"/>
        <v>7</v>
      </c>
      <c r="M292" s="118">
        <f t="shared" si="19"/>
        <v>1</v>
      </c>
      <c r="N292" s="118">
        <f t="shared" si="19"/>
        <v>12</v>
      </c>
      <c r="O292" s="118">
        <f t="shared" si="19"/>
        <v>6</v>
      </c>
      <c r="P292" s="118">
        <f t="shared" si="19"/>
        <v>1503</v>
      </c>
      <c r="R292" s="13"/>
    </row>
    <row r="294" spans="1:26" x14ac:dyDescent="0.25">
      <c r="A294" s="24" t="s">
        <v>254</v>
      </c>
      <c r="B294" s="24"/>
      <c r="C294" s="24"/>
      <c r="D294" s="24"/>
      <c r="E294" s="24"/>
      <c r="F294" s="24"/>
      <c r="G294" s="24"/>
      <c r="H294" s="24"/>
      <c r="I294" s="24"/>
      <c r="J294" s="24"/>
      <c r="K294" s="24"/>
      <c r="L294" s="24"/>
      <c r="M294" s="24"/>
      <c r="N294" s="24"/>
      <c r="O294" s="24"/>
      <c r="Z294" s="52"/>
    </row>
    <row r="296" spans="1:26" s="315" customFormat="1" ht="45" x14ac:dyDescent="0.25">
      <c r="A296" s="313" t="s">
        <v>53</v>
      </c>
      <c r="B296" s="312" t="s">
        <v>89</v>
      </c>
      <c r="C296" s="312" t="s">
        <v>90</v>
      </c>
      <c r="D296" s="312" t="s">
        <v>91</v>
      </c>
      <c r="E296" s="312" t="s">
        <v>92</v>
      </c>
      <c r="F296" s="312" t="s">
        <v>93</v>
      </c>
      <c r="G296" s="312" t="s">
        <v>94</v>
      </c>
      <c r="H296" s="312" t="s">
        <v>96</v>
      </c>
      <c r="I296" s="312" t="s">
        <v>25</v>
      </c>
      <c r="J296" s="312" t="s">
        <v>87</v>
      </c>
      <c r="K296" s="312" t="s">
        <v>97</v>
      </c>
      <c r="L296" s="312" t="s">
        <v>63</v>
      </c>
      <c r="M296" s="312" t="s">
        <v>301</v>
      </c>
      <c r="N296" s="312" t="s">
        <v>71</v>
      </c>
      <c r="O296" s="312" t="s">
        <v>11</v>
      </c>
      <c r="P296" s="316"/>
      <c r="Q296" s="314"/>
      <c r="R296" s="314"/>
    </row>
    <row r="297" spans="1:26" x14ac:dyDescent="0.25">
      <c r="A297" s="116" t="s">
        <v>3</v>
      </c>
      <c r="B297" s="157">
        <v>12</v>
      </c>
      <c r="C297" s="157">
        <v>7</v>
      </c>
      <c r="D297" s="157">
        <v>0</v>
      </c>
      <c r="E297" s="157">
        <v>1</v>
      </c>
      <c r="F297" s="157">
        <v>0</v>
      </c>
      <c r="G297" s="157">
        <v>2</v>
      </c>
      <c r="H297" s="157">
        <v>0</v>
      </c>
      <c r="I297" s="157">
        <v>1</v>
      </c>
      <c r="J297" s="157">
        <v>1</v>
      </c>
      <c r="K297" s="157">
        <v>0</v>
      </c>
      <c r="L297" s="157">
        <v>0</v>
      </c>
      <c r="M297" s="157">
        <v>0</v>
      </c>
      <c r="N297" s="157">
        <v>1</v>
      </c>
      <c r="O297" s="193">
        <f>SUM(B297:N297)</f>
        <v>25</v>
      </c>
    </row>
    <row r="298" spans="1:26" x14ac:dyDescent="0.25">
      <c r="A298" s="116" t="s">
        <v>64</v>
      </c>
      <c r="B298" s="157">
        <v>7</v>
      </c>
      <c r="C298" s="157">
        <v>5</v>
      </c>
      <c r="D298" s="157">
        <v>1</v>
      </c>
      <c r="E298" s="157">
        <v>0</v>
      </c>
      <c r="F298" s="157">
        <v>0</v>
      </c>
      <c r="G298" s="157">
        <v>0</v>
      </c>
      <c r="H298" s="157">
        <v>0</v>
      </c>
      <c r="I298" s="157">
        <v>0</v>
      </c>
      <c r="J298" s="157">
        <v>0</v>
      </c>
      <c r="K298" s="157">
        <v>0</v>
      </c>
      <c r="L298" s="157">
        <v>0</v>
      </c>
      <c r="M298" s="157">
        <v>0</v>
      </c>
      <c r="N298" s="157">
        <v>0</v>
      </c>
      <c r="O298" s="193">
        <f t="shared" ref="O298:O318" si="20">SUM(B298:N298)</f>
        <v>13</v>
      </c>
      <c r="P298" s="21"/>
    </row>
    <row r="299" spans="1:26" x14ac:dyDescent="0.25">
      <c r="A299" s="116" t="s">
        <v>65</v>
      </c>
      <c r="B299" s="157">
        <v>5</v>
      </c>
      <c r="C299" s="157">
        <v>3</v>
      </c>
      <c r="D299" s="157">
        <v>0</v>
      </c>
      <c r="E299" s="157">
        <v>1</v>
      </c>
      <c r="F299" s="157">
        <v>0</v>
      </c>
      <c r="G299" s="157">
        <v>0</v>
      </c>
      <c r="H299" s="157">
        <v>0</v>
      </c>
      <c r="I299" s="157">
        <v>0</v>
      </c>
      <c r="J299" s="157">
        <v>0</v>
      </c>
      <c r="K299" s="157">
        <v>0</v>
      </c>
      <c r="L299" s="157">
        <v>0</v>
      </c>
      <c r="M299" s="157">
        <v>0</v>
      </c>
      <c r="N299" s="157">
        <v>0</v>
      </c>
      <c r="O299" s="193">
        <f t="shared" si="20"/>
        <v>9</v>
      </c>
      <c r="P299" s="21"/>
      <c r="R299" s="21"/>
    </row>
    <row r="300" spans="1:26" x14ac:dyDescent="0.25">
      <c r="A300" s="116" t="s">
        <v>35</v>
      </c>
      <c r="B300" s="157">
        <v>7</v>
      </c>
      <c r="C300" s="157">
        <v>3</v>
      </c>
      <c r="D300" s="157">
        <v>0</v>
      </c>
      <c r="E300" s="157">
        <v>2</v>
      </c>
      <c r="F300" s="157">
        <v>0</v>
      </c>
      <c r="G300" s="157">
        <v>0</v>
      </c>
      <c r="H300" s="157">
        <v>0</v>
      </c>
      <c r="I300" s="157">
        <v>0</v>
      </c>
      <c r="J300" s="157">
        <v>0</v>
      </c>
      <c r="K300" s="157">
        <v>0</v>
      </c>
      <c r="L300" s="157">
        <v>0</v>
      </c>
      <c r="M300" s="157">
        <v>0</v>
      </c>
      <c r="N300" s="157">
        <v>0</v>
      </c>
      <c r="O300" s="193">
        <f t="shared" si="20"/>
        <v>12</v>
      </c>
      <c r="P300" s="22"/>
      <c r="R300" s="22"/>
    </row>
    <row r="301" spans="1:26" x14ac:dyDescent="0.25">
      <c r="A301" s="116" t="s">
        <v>36</v>
      </c>
      <c r="B301" s="157">
        <v>10</v>
      </c>
      <c r="C301" s="157">
        <v>3</v>
      </c>
      <c r="D301" s="157">
        <v>0</v>
      </c>
      <c r="E301" s="157">
        <v>1</v>
      </c>
      <c r="F301" s="157">
        <v>0</v>
      </c>
      <c r="G301" s="157">
        <v>0</v>
      </c>
      <c r="H301" s="157">
        <v>0</v>
      </c>
      <c r="I301" s="157">
        <v>0</v>
      </c>
      <c r="J301" s="157">
        <v>0</v>
      </c>
      <c r="K301" s="157">
        <v>0</v>
      </c>
      <c r="L301" s="157">
        <v>0</v>
      </c>
      <c r="M301" s="157">
        <v>0</v>
      </c>
      <c r="N301" s="157">
        <v>0</v>
      </c>
      <c r="O301" s="193">
        <f t="shared" si="20"/>
        <v>14</v>
      </c>
    </row>
    <row r="302" spans="1:26" x14ac:dyDescent="0.25">
      <c r="A302" s="116" t="s">
        <v>37</v>
      </c>
      <c r="B302" s="157">
        <v>7</v>
      </c>
      <c r="C302" s="157">
        <v>2</v>
      </c>
      <c r="D302" s="157">
        <v>0</v>
      </c>
      <c r="E302" s="157">
        <v>2</v>
      </c>
      <c r="F302" s="157">
        <v>0</v>
      </c>
      <c r="G302" s="157">
        <v>0</v>
      </c>
      <c r="H302" s="157">
        <v>0</v>
      </c>
      <c r="I302" s="157">
        <v>0</v>
      </c>
      <c r="J302" s="157">
        <v>0</v>
      </c>
      <c r="K302" s="157">
        <v>0</v>
      </c>
      <c r="L302" s="157">
        <v>0</v>
      </c>
      <c r="M302" s="157">
        <v>0</v>
      </c>
      <c r="N302" s="157">
        <v>0</v>
      </c>
      <c r="O302" s="193">
        <f t="shared" si="20"/>
        <v>11</v>
      </c>
    </row>
    <row r="303" spans="1:26" x14ac:dyDescent="0.25">
      <c r="A303" s="116" t="s">
        <v>38</v>
      </c>
      <c r="B303" s="157">
        <v>4</v>
      </c>
      <c r="C303" s="157">
        <v>6</v>
      </c>
      <c r="D303" s="157">
        <v>0</v>
      </c>
      <c r="E303" s="157">
        <v>1</v>
      </c>
      <c r="F303" s="157">
        <v>1</v>
      </c>
      <c r="G303" s="157">
        <v>1</v>
      </c>
      <c r="H303" s="157">
        <v>1</v>
      </c>
      <c r="I303" s="157">
        <v>0</v>
      </c>
      <c r="J303" s="157">
        <v>0</v>
      </c>
      <c r="K303" s="157">
        <v>0</v>
      </c>
      <c r="L303" s="157">
        <v>0</v>
      </c>
      <c r="M303" s="157">
        <v>0</v>
      </c>
      <c r="N303" s="157">
        <v>0</v>
      </c>
      <c r="O303" s="193">
        <f t="shared" si="20"/>
        <v>14</v>
      </c>
    </row>
    <row r="304" spans="1:26" x14ac:dyDescent="0.25">
      <c r="A304" s="116" t="s">
        <v>39</v>
      </c>
      <c r="B304" s="157">
        <v>7</v>
      </c>
      <c r="C304" s="157">
        <v>2</v>
      </c>
      <c r="D304" s="157">
        <v>0</v>
      </c>
      <c r="E304" s="157">
        <v>2</v>
      </c>
      <c r="F304" s="157">
        <v>1</v>
      </c>
      <c r="G304" s="157">
        <v>0</v>
      </c>
      <c r="H304" s="157">
        <v>0</v>
      </c>
      <c r="I304" s="157">
        <v>0</v>
      </c>
      <c r="J304" s="157">
        <v>0</v>
      </c>
      <c r="K304" s="157">
        <v>0</v>
      </c>
      <c r="L304" s="157">
        <v>0</v>
      </c>
      <c r="M304" s="157">
        <v>0</v>
      </c>
      <c r="N304" s="157">
        <v>0</v>
      </c>
      <c r="O304" s="193">
        <f t="shared" si="20"/>
        <v>12</v>
      </c>
    </row>
    <row r="305" spans="1:15" x14ac:dyDescent="0.25">
      <c r="A305" s="116" t="s">
        <v>40</v>
      </c>
      <c r="B305" s="157">
        <v>6</v>
      </c>
      <c r="C305" s="157">
        <v>4</v>
      </c>
      <c r="D305" s="157">
        <v>1</v>
      </c>
      <c r="E305" s="157">
        <v>0</v>
      </c>
      <c r="F305" s="157">
        <v>0</v>
      </c>
      <c r="G305" s="157">
        <v>2</v>
      </c>
      <c r="H305" s="157">
        <v>1</v>
      </c>
      <c r="I305" s="157">
        <v>0</v>
      </c>
      <c r="J305" s="157">
        <v>0</v>
      </c>
      <c r="K305" s="157">
        <v>0</v>
      </c>
      <c r="L305" s="157">
        <v>0</v>
      </c>
      <c r="M305" s="157">
        <v>0</v>
      </c>
      <c r="N305" s="157">
        <v>0</v>
      </c>
      <c r="O305" s="193">
        <f t="shared" si="20"/>
        <v>14</v>
      </c>
    </row>
    <row r="306" spans="1:15" x14ac:dyDescent="0.25">
      <c r="A306" s="116" t="s">
        <v>41</v>
      </c>
      <c r="B306" s="157">
        <v>13</v>
      </c>
      <c r="C306" s="157">
        <v>6</v>
      </c>
      <c r="D306" s="157">
        <v>0</v>
      </c>
      <c r="E306" s="157">
        <v>1</v>
      </c>
      <c r="F306" s="157">
        <v>1</v>
      </c>
      <c r="G306" s="157">
        <v>0</v>
      </c>
      <c r="H306" s="157">
        <v>0</v>
      </c>
      <c r="I306" s="157">
        <v>0</v>
      </c>
      <c r="J306" s="157">
        <v>0</v>
      </c>
      <c r="K306" s="157">
        <v>0</v>
      </c>
      <c r="L306" s="157">
        <v>0</v>
      </c>
      <c r="M306" s="157">
        <v>0</v>
      </c>
      <c r="N306" s="157">
        <v>0</v>
      </c>
      <c r="O306" s="193">
        <f t="shared" si="20"/>
        <v>21</v>
      </c>
    </row>
    <row r="307" spans="1:15" x14ac:dyDescent="0.25">
      <c r="A307" s="116" t="s">
        <v>42</v>
      </c>
      <c r="B307" s="157">
        <v>26</v>
      </c>
      <c r="C307" s="157">
        <v>6</v>
      </c>
      <c r="D307" s="157">
        <v>1</v>
      </c>
      <c r="E307" s="157">
        <v>1</v>
      </c>
      <c r="F307" s="157">
        <v>0</v>
      </c>
      <c r="G307" s="157">
        <v>4</v>
      </c>
      <c r="H307" s="157">
        <v>0</v>
      </c>
      <c r="I307" s="157">
        <v>0</v>
      </c>
      <c r="J307" s="157">
        <v>0</v>
      </c>
      <c r="K307" s="157">
        <v>0</v>
      </c>
      <c r="L307" s="157">
        <v>0</v>
      </c>
      <c r="M307" s="157">
        <v>0</v>
      </c>
      <c r="N307" s="157">
        <v>0</v>
      </c>
      <c r="O307" s="193">
        <f t="shared" si="20"/>
        <v>38</v>
      </c>
    </row>
    <row r="308" spans="1:15" x14ac:dyDescent="0.25">
      <c r="A308" s="121" t="s">
        <v>43</v>
      </c>
      <c r="B308" s="157">
        <v>33</v>
      </c>
      <c r="C308" s="157">
        <v>6</v>
      </c>
      <c r="D308" s="157">
        <v>0</v>
      </c>
      <c r="E308" s="157">
        <v>1</v>
      </c>
      <c r="F308" s="157">
        <v>0</v>
      </c>
      <c r="G308" s="157">
        <v>3</v>
      </c>
      <c r="H308" s="157">
        <v>0</v>
      </c>
      <c r="I308" s="157">
        <v>0</v>
      </c>
      <c r="J308" s="157">
        <v>0</v>
      </c>
      <c r="K308" s="157">
        <v>0</v>
      </c>
      <c r="L308" s="157">
        <v>0</v>
      </c>
      <c r="M308" s="157">
        <v>4</v>
      </c>
      <c r="N308" s="157">
        <v>0</v>
      </c>
      <c r="O308" s="193">
        <f t="shared" si="20"/>
        <v>47</v>
      </c>
    </row>
    <row r="309" spans="1:15" x14ac:dyDescent="0.25">
      <c r="A309" s="121" t="s">
        <v>44</v>
      </c>
      <c r="B309" s="157">
        <v>28</v>
      </c>
      <c r="C309" s="157">
        <v>8</v>
      </c>
      <c r="D309" s="157">
        <v>1</v>
      </c>
      <c r="E309" s="157">
        <v>3</v>
      </c>
      <c r="F309" s="157">
        <v>1</v>
      </c>
      <c r="G309" s="157">
        <v>3</v>
      </c>
      <c r="H309" s="157">
        <v>0</v>
      </c>
      <c r="I309" s="157">
        <v>0</v>
      </c>
      <c r="J309" s="157">
        <v>0</v>
      </c>
      <c r="K309" s="157">
        <v>0</v>
      </c>
      <c r="L309" s="157">
        <v>0</v>
      </c>
      <c r="M309" s="157">
        <v>0</v>
      </c>
      <c r="N309" s="157">
        <v>0</v>
      </c>
      <c r="O309" s="193">
        <f t="shared" si="20"/>
        <v>44</v>
      </c>
    </row>
    <row r="310" spans="1:15" x14ac:dyDescent="0.25">
      <c r="A310" s="121" t="s">
        <v>45</v>
      </c>
      <c r="B310" s="157">
        <v>32</v>
      </c>
      <c r="C310" s="157">
        <v>9</v>
      </c>
      <c r="D310" s="157">
        <v>0</v>
      </c>
      <c r="E310" s="157">
        <v>3</v>
      </c>
      <c r="F310" s="157">
        <v>2</v>
      </c>
      <c r="G310" s="157">
        <v>1</v>
      </c>
      <c r="H310" s="157">
        <v>0</v>
      </c>
      <c r="I310" s="157">
        <v>0</v>
      </c>
      <c r="J310" s="157">
        <v>0</v>
      </c>
      <c r="K310" s="157">
        <v>0</v>
      </c>
      <c r="L310" s="157">
        <v>0</v>
      </c>
      <c r="M310" s="157">
        <v>0</v>
      </c>
      <c r="N310" s="157">
        <v>0</v>
      </c>
      <c r="O310" s="193">
        <f t="shared" si="20"/>
        <v>47</v>
      </c>
    </row>
    <row r="311" spans="1:15" x14ac:dyDescent="0.25">
      <c r="A311" s="121" t="s">
        <v>46</v>
      </c>
      <c r="B311" s="157">
        <v>40</v>
      </c>
      <c r="C311" s="157">
        <v>18</v>
      </c>
      <c r="D311" s="157">
        <v>2</v>
      </c>
      <c r="E311" s="157">
        <v>1</v>
      </c>
      <c r="F311" s="157">
        <v>1</v>
      </c>
      <c r="G311" s="157">
        <v>1</v>
      </c>
      <c r="H311" s="157">
        <v>0</v>
      </c>
      <c r="I311" s="157">
        <v>0</v>
      </c>
      <c r="J311" s="157">
        <v>0</v>
      </c>
      <c r="K311" s="157">
        <v>0</v>
      </c>
      <c r="L311" s="157">
        <v>0</v>
      </c>
      <c r="M311" s="157">
        <v>0</v>
      </c>
      <c r="N311" s="157">
        <v>0</v>
      </c>
      <c r="O311" s="193">
        <f t="shared" si="20"/>
        <v>63</v>
      </c>
    </row>
    <row r="312" spans="1:15" x14ac:dyDescent="0.25">
      <c r="A312" s="121" t="s">
        <v>47</v>
      </c>
      <c r="B312" s="157">
        <v>63</v>
      </c>
      <c r="C312" s="157">
        <v>12</v>
      </c>
      <c r="D312" s="157">
        <v>1</v>
      </c>
      <c r="E312" s="157">
        <v>0</v>
      </c>
      <c r="F312" s="157">
        <v>1</v>
      </c>
      <c r="G312" s="157">
        <v>0</v>
      </c>
      <c r="H312" s="157">
        <v>1</v>
      </c>
      <c r="I312" s="157">
        <v>0</v>
      </c>
      <c r="J312" s="157">
        <v>0</v>
      </c>
      <c r="K312" s="157">
        <v>0</v>
      </c>
      <c r="L312" s="157">
        <v>0</v>
      </c>
      <c r="M312" s="157">
        <v>1</v>
      </c>
      <c r="N312" s="157">
        <v>1</v>
      </c>
      <c r="O312" s="193">
        <f t="shared" si="20"/>
        <v>80</v>
      </c>
    </row>
    <row r="313" spans="1:15" x14ac:dyDescent="0.25">
      <c r="A313" s="121" t="s">
        <v>48</v>
      </c>
      <c r="B313" s="157">
        <v>65</v>
      </c>
      <c r="C313" s="157">
        <v>13</v>
      </c>
      <c r="D313" s="157">
        <v>0</v>
      </c>
      <c r="E313" s="157">
        <v>1</v>
      </c>
      <c r="F313" s="157">
        <v>1</v>
      </c>
      <c r="G313" s="157">
        <v>0</v>
      </c>
      <c r="H313" s="157">
        <v>0</v>
      </c>
      <c r="I313" s="157">
        <v>0</v>
      </c>
      <c r="J313" s="157">
        <v>0</v>
      </c>
      <c r="K313" s="157">
        <v>2</v>
      </c>
      <c r="L313" s="157">
        <v>0</v>
      </c>
      <c r="M313" s="157">
        <v>3</v>
      </c>
      <c r="N313" s="157">
        <v>1</v>
      </c>
      <c r="O313" s="193">
        <f t="shared" si="20"/>
        <v>86</v>
      </c>
    </row>
    <row r="314" spans="1:15" x14ac:dyDescent="0.25">
      <c r="A314" s="121" t="s">
        <v>49</v>
      </c>
      <c r="B314" s="157">
        <v>66</v>
      </c>
      <c r="C314" s="157">
        <v>14</v>
      </c>
      <c r="D314" s="157">
        <v>2</v>
      </c>
      <c r="E314" s="157">
        <v>2</v>
      </c>
      <c r="F314" s="157">
        <v>0</v>
      </c>
      <c r="G314" s="157">
        <v>0</v>
      </c>
      <c r="H314" s="157">
        <v>0</v>
      </c>
      <c r="I314" s="157">
        <v>1</v>
      </c>
      <c r="J314" s="157">
        <v>1</v>
      </c>
      <c r="K314" s="157">
        <v>1</v>
      </c>
      <c r="L314" s="157">
        <v>1</v>
      </c>
      <c r="M314" s="157">
        <v>1</v>
      </c>
      <c r="N314" s="157">
        <v>1</v>
      </c>
      <c r="O314" s="193">
        <f t="shared" si="20"/>
        <v>90</v>
      </c>
    </row>
    <row r="315" spans="1:15" x14ac:dyDescent="0.25">
      <c r="A315" s="121" t="s">
        <v>50</v>
      </c>
      <c r="B315" s="157">
        <v>41</v>
      </c>
      <c r="C315" s="157">
        <v>7</v>
      </c>
      <c r="D315" s="157">
        <v>0</v>
      </c>
      <c r="E315" s="157">
        <v>0</v>
      </c>
      <c r="F315" s="157">
        <v>0</v>
      </c>
      <c r="G315" s="157">
        <v>0</v>
      </c>
      <c r="H315" s="157">
        <v>0</v>
      </c>
      <c r="I315" s="157">
        <v>0</v>
      </c>
      <c r="J315" s="157">
        <v>2</v>
      </c>
      <c r="K315" s="157">
        <v>1</v>
      </c>
      <c r="L315" s="157">
        <v>1</v>
      </c>
      <c r="M315" s="157">
        <v>2</v>
      </c>
      <c r="N315" s="157">
        <v>2</v>
      </c>
      <c r="O315" s="193">
        <f t="shared" si="20"/>
        <v>56</v>
      </c>
    </row>
    <row r="316" spans="1:15" x14ac:dyDescent="0.25">
      <c r="A316" s="121" t="s">
        <v>51</v>
      </c>
      <c r="B316" s="157">
        <v>28</v>
      </c>
      <c r="C316" s="157">
        <v>1</v>
      </c>
      <c r="D316" s="157">
        <v>0</v>
      </c>
      <c r="E316" s="157">
        <v>0</v>
      </c>
      <c r="F316" s="157">
        <v>1</v>
      </c>
      <c r="G316" s="157">
        <v>0</v>
      </c>
      <c r="H316" s="157">
        <v>0</v>
      </c>
      <c r="I316" s="157">
        <v>0</v>
      </c>
      <c r="J316" s="157">
        <v>0</v>
      </c>
      <c r="K316" s="157">
        <v>0</v>
      </c>
      <c r="L316" s="157">
        <v>0</v>
      </c>
      <c r="M316" s="157">
        <v>1</v>
      </c>
      <c r="N316" s="157">
        <v>0</v>
      </c>
      <c r="O316" s="193">
        <f t="shared" si="20"/>
        <v>31</v>
      </c>
    </row>
    <row r="317" spans="1:15" x14ac:dyDescent="0.25">
      <c r="A317" s="121" t="s">
        <v>52</v>
      </c>
      <c r="B317" s="157">
        <v>4</v>
      </c>
      <c r="C317" s="157">
        <v>0</v>
      </c>
      <c r="D317" s="157">
        <v>0</v>
      </c>
      <c r="E317" s="157">
        <v>0</v>
      </c>
      <c r="F317" s="157">
        <v>0</v>
      </c>
      <c r="G317" s="157">
        <v>0</v>
      </c>
      <c r="H317" s="157">
        <v>0</v>
      </c>
      <c r="I317" s="157">
        <v>0</v>
      </c>
      <c r="J317" s="157">
        <v>0</v>
      </c>
      <c r="K317" s="157">
        <v>0</v>
      </c>
      <c r="L317" s="157">
        <v>0</v>
      </c>
      <c r="M317" s="157">
        <v>0</v>
      </c>
      <c r="N317" s="157">
        <v>0</v>
      </c>
      <c r="O317" s="193">
        <f t="shared" si="20"/>
        <v>4</v>
      </c>
    </row>
    <row r="318" spans="1:15" x14ac:dyDescent="0.25">
      <c r="A318" s="119" t="s">
        <v>11</v>
      </c>
      <c r="B318" s="193">
        <f>SUM(B297:B317)</f>
        <v>504</v>
      </c>
      <c r="C318" s="193">
        <f t="shared" ref="C318:N318" si="21">SUM(C297:C317)</f>
        <v>135</v>
      </c>
      <c r="D318" s="193">
        <f t="shared" si="21"/>
        <v>9</v>
      </c>
      <c r="E318" s="193">
        <f t="shared" si="21"/>
        <v>23</v>
      </c>
      <c r="F318" s="193">
        <f t="shared" si="21"/>
        <v>10</v>
      </c>
      <c r="G318" s="193">
        <f t="shared" si="21"/>
        <v>17</v>
      </c>
      <c r="H318" s="193">
        <f t="shared" si="21"/>
        <v>3</v>
      </c>
      <c r="I318" s="193">
        <f t="shared" si="21"/>
        <v>2</v>
      </c>
      <c r="J318" s="193">
        <f t="shared" si="21"/>
        <v>4</v>
      </c>
      <c r="K318" s="193">
        <f t="shared" si="21"/>
        <v>4</v>
      </c>
      <c r="L318" s="193">
        <f t="shared" si="21"/>
        <v>2</v>
      </c>
      <c r="M318" s="193">
        <f t="shared" si="21"/>
        <v>12</v>
      </c>
      <c r="N318" s="193">
        <f t="shared" si="21"/>
        <v>6</v>
      </c>
      <c r="O318" s="193">
        <f t="shared" si="20"/>
        <v>731</v>
      </c>
    </row>
    <row r="319" spans="1:15" x14ac:dyDescent="0.25">
      <c r="A319" s="49"/>
      <c r="B319" s="14"/>
      <c r="E319" s="14"/>
      <c r="F319" s="14"/>
      <c r="G319" s="14"/>
      <c r="H319" s="14"/>
      <c r="I319" s="14"/>
      <c r="J319" s="14"/>
    </row>
  </sheetData>
  <mergeCells count="1">
    <mergeCell ref="A6:T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 Jun2021'!A1" display="Back to Summary"/>
  </hyperlinks>
  <pageMargins left="0.7" right="0.7" top="0.75" bottom="0.75" header="0.3" footer="0.3"/>
  <pageSetup paperSize="9" scale="50" orientation="landscape" r:id="rId1"/>
  <headerFooter>
    <oddHeader xml:space="preserve">&amp;CAustralia New Zealand Trauma Registry  Bi-annual tables: 1 January 2021 - 30 Jun 2021
(preliminary) </oddHeader>
    <oddFooter>Page &amp;P of &amp;N</oddFooter>
  </headerFooter>
  <rowBreaks count="6" manualBreakCount="6">
    <brk id="36" max="16383" man="1"/>
    <brk id="87" max="16383" man="1"/>
    <brk id="139" max="16383" man="1"/>
    <brk id="191" max="16383" man="1"/>
    <brk id="243" max="16383" man="1"/>
    <brk id="29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320"/>
  <sheetViews>
    <sheetView showGridLines="0" topLeftCell="A8" zoomScale="75" zoomScaleNormal="75" zoomScalePageLayoutView="70" workbookViewId="0">
      <selection activeCell="A8" sqref="A8"/>
    </sheetView>
  </sheetViews>
  <sheetFormatPr defaultRowHeight="15" x14ac:dyDescent="0.25"/>
  <cols>
    <col min="1" max="1" width="20.7109375" style="3" customWidth="1"/>
    <col min="2" max="12" width="11.7109375" style="3" customWidth="1"/>
    <col min="13" max="13" width="13" style="3" customWidth="1"/>
    <col min="14" max="14" width="13.28515625" style="3" customWidth="1"/>
    <col min="15" max="18" width="9.140625" style="3"/>
    <col min="19" max="16384" width="9.140625" style="13"/>
  </cols>
  <sheetData>
    <row r="1" spans="1:20" s="3" customFormat="1" x14ac:dyDescent="0.25">
      <c r="A1" s="3" t="s">
        <v>299</v>
      </c>
    </row>
    <row r="2" spans="1:20" s="3" customFormat="1" x14ac:dyDescent="0.25"/>
    <row r="3" spans="1:20" s="3" customFormat="1" x14ac:dyDescent="0.25"/>
    <row r="4" spans="1:20" s="3" customFormat="1" ht="28.5" customHeight="1" x14ac:dyDescent="0.25"/>
    <row r="5" spans="1:20" s="8" customFormat="1" ht="21" x14ac:dyDescent="0.3">
      <c r="A5" s="5" t="s">
        <v>321</v>
      </c>
      <c r="B5" s="6"/>
      <c r="C5" s="6"/>
      <c r="D5" s="6"/>
      <c r="E5" s="6"/>
      <c r="F5" s="6"/>
      <c r="G5" s="6"/>
      <c r="H5" s="6"/>
      <c r="I5" s="6"/>
      <c r="J5" s="6"/>
      <c r="K5" s="7"/>
      <c r="L5" s="6"/>
      <c r="M5" s="6"/>
      <c r="N5" s="6"/>
    </row>
    <row r="6" spans="1:20" s="3" customFormat="1" ht="15.75" customHeight="1" x14ac:dyDescent="0.25">
      <c r="A6" s="331" t="s">
        <v>311</v>
      </c>
      <c r="B6" s="331"/>
      <c r="C6" s="331"/>
      <c r="D6" s="331"/>
      <c r="E6" s="331"/>
      <c r="F6" s="331"/>
      <c r="G6" s="331"/>
      <c r="H6" s="331"/>
      <c r="I6" s="331"/>
      <c r="J6" s="331"/>
      <c r="K6" s="331"/>
      <c r="L6" s="331"/>
      <c r="M6" s="331"/>
      <c r="N6" s="331"/>
      <c r="O6" s="331"/>
      <c r="P6" s="331"/>
      <c r="Q6" s="331"/>
      <c r="R6" s="331"/>
      <c r="S6" s="331"/>
      <c r="T6" s="331"/>
    </row>
    <row r="7" spans="1:20" s="3" customFormat="1" ht="15.75" customHeight="1" x14ac:dyDescent="0.25">
      <c r="A7" s="9"/>
      <c r="B7" s="9"/>
      <c r="C7" s="9"/>
      <c r="D7" s="9"/>
      <c r="E7" s="9"/>
      <c r="F7" s="9"/>
      <c r="G7" s="9"/>
      <c r="H7" s="9"/>
      <c r="I7" s="9"/>
      <c r="J7" s="9"/>
      <c r="K7" s="9"/>
      <c r="L7" s="9"/>
      <c r="M7" s="1" t="s">
        <v>297</v>
      </c>
      <c r="N7" s="1" t="s">
        <v>208</v>
      </c>
      <c r="O7" s="1" t="s">
        <v>296</v>
      </c>
      <c r="P7" s="1"/>
      <c r="R7" s="1" t="s">
        <v>298</v>
      </c>
      <c r="S7" s="1"/>
    </row>
    <row r="8" spans="1:20" s="39" customFormat="1" ht="22.9" customHeight="1" x14ac:dyDescent="0.25">
      <c r="A8" s="36" t="s">
        <v>277</v>
      </c>
      <c r="B8" s="37"/>
      <c r="C8" s="37"/>
      <c r="D8" s="37"/>
      <c r="E8" s="37"/>
      <c r="F8" s="37"/>
      <c r="G8" s="37"/>
      <c r="H8" s="37"/>
      <c r="I8" s="37"/>
      <c r="J8" s="38"/>
      <c r="K8" s="37"/>
      <c r="L8" s="37"/>
      <c r="M8" s="37"/>
      <c r="N8" s="37"/>
      <c r="O8" s="37"/>
      <c r="P8" s="37"/>
      <c r="Q8" s="37"/>
      <c r="R8" s="37"/>
    </row>
    <row r="9" spans="1:20" x14ac:dyDescent="0.25">
      <c r="A9" s="2"/>
      <c r="B9" s="27"/>
      <c r="I9" s="27"/>
    </row>
    <row r="11" spans="1:20" s="25" customFormat="1" x14ac:dyDescent="0.25">
      <c r="A11" s="24" t="s">
        <v>256</v>
      </c>
      <c r="B11" s="24"/>
      <c r="C11" s="24"/>
      <c r="D11" s="24"/>
      <c r="E11" s="24"/>
      <c r="F11" s="24"/>
      <c r="G11" s="24"/>
      <c r="H11" s="24"/>
      <c r="I11" s="24"/>
      <c r="J11" s="24"/>
      <c r="K11" s="24"/>
      <c r="L11" s="24"/>
      <c r="M11" s="24"/>
      <c r="N11" s="101"/>
      <c r="O11" s="24"/>
      <c r="P11" s="24"/>
      <c r="Q11" s="24"/>
      <c r="R11" s="24"/>
    </row>
    <row r="12" spans="1:20" x14ac:dyDescent="0.25">
      <c r="B12" s="41"/>
      <c r="C12" s="41"/>
      <c r="D12" s="41"/>
      <c r="E12" s="41"/>
      <c r="F12" s="41"/>
      <c r="G12" s="41"/>
      <c r="H12" s="41"/>
      <c r="I12" s="41"/>
      <c r="J12" s="41"/>
      <c r="K12" s="41"/>
      <c r="L12" s="41"/>
    </row>
    <row r="13" spans="1:20" s="18" customFormat="1" ht="60" x14ac:dyDescent="0.25">
      <c r="A13" s="31" t="s">
        <v>78</v>
      </c>
      <c r="B13" s="31" t="s">
        <v>319</v>
      </c>
      <c r="C13" s="35" t="s">
        <v>314</v>
      </c>
      <c r="D13" s="35" t="s">
        <v>54</v>
      </c>
      <c r="E13" s="35" t="s">
        <v>55</v>
      </c>
      <c r="F13" s="35" t="s">
        <v>56</v>
      </c>
      <c r="G13" s="35" t="s">
        <v>57</v>
      </c>
      <c r="H13" s="35" t="s">
        <v>58</v>
      </c>
      <c r="I13" s="35" t="s">
        <v>59</v>
      </c>
      <c r="J13" s="35" t="s">
        <v>60</v>
      </c>
      <c r="K13" s="35" t="s">
        <v>61</v>
      </c>
      <c r="L13" s="35" t="s">
        <v>62</v>
      </c>
      <c r="M13" s="35" t="s">
        <v>63</v>
      </c>
      <c r="N13" s="35" t="s">
        <v>22</v>
      </c>
      <c r="O13" s="32" t="s">
        <v>19</v>
      </c>
      <c r="P13" s="17"/>
      <c r="Q13" s="17"/>
      <c r="R13" s="17"/>
    </row>
    <row r="14" spans="1:20" x14ac:dyDescent="0.25">
      <c r="A14" s="116" t="s">
        <v>3</v>
      </c>
      <c r="B14" s="157">
        <v>0</v>
      </c>
      <c r="C14" s="157">
        <v>1</v>
      </c>
      <c r="D14" s="157">
        <v>4</v>
      </c>
      <c r="E14" s="157">
        <v>18</v>
      </c>
      <c r="F14" s="157">
        <v>1</v>
      </c>
      <c r="G14" s="157">
        <v>1</v>
      </c>
      <c r="H14" s="157">
        <v>2</v>
      </c>
      <c r="I14" s="157">
        <v>8</v>
      </c>
      <c r="J14" s="157">
        <v>0</v>
      </c>
      <c r="K14" s="157">
        <v>0</v>
      </c>
      <c r="L14" s="157">
        <v>0</v>
      </c>
      <c r="M14" s="157">
        <v>11</v>
      </c>
      <c r="N14" s="157">
        <v>2</v>
      </c>
      <c r="O14" s="118">
        <f>SUM(B14:N14)</f>
        <v>48</v>
      </c>
    </row>
    <row r="15" spans="1:20" x14ac:dyDescent="0.25">
      <c r="A15" s="116" t="s">
        <v>64</v>
      </c>
      <c r="B15" s="157">
        <v>0</v>
      </c>
      <c r="C15" s="157">
        <v>0</v>
      </c>
      <c r="D15" s="157">
        <v>6</v>
      </c>
      <c r="E15" s="157">
        <v>7</v>
      </c>
      <c r="F15" s="157">
        <v>1</v>
      </c>
      <c r="G15" s="157">
        <v>1</v>
      </c>
      <c r="H15" s="157">
        <v>1</v>
      </c>
      <c r="I15" s="157">
        <v>1</v>
      </c>
      <c r="J15" s="157">
        <v>1</v>
      </c>
      <c r="K15" s="157">
        <v>2</v>
      </c>
      <c r="L15" s="157">
        <v>0</v>
      </c>
      <c r="M15" s="157">
        <v>1</v>
      </c>
      <c r="N15" s="157">
        <v>0</v>
      </c>
      <c r="O15" s="118">
        <f t="shared" ref="O15:O34" si="0">SUM(B15:N15)</f>
        <v>21</v>
      </c>
    </row>
    <row r="16" spans="1:20" x14ac:dyDescent="0.25">
      <c r="A16" s="116" t="s">
        <v>65</v>
      </c>
      <c r="B16" s="169">
        <v>1</v>
      </c>
      <c r="C16" s="157">
        <v>0</v>
      </c>
      <c r="D16" s="157">
        <v>2</v>
      </c>
      <c r="E16" s="157">
        <v>11</v>
      </c>
      <c r="F16" s="157">
        <v>4</v>
      </c>
      <c r="G16" s="157">
        <v>1</v>
      </c>
      <c r="H16" s="157">
        <v>1</v>
      </c>
      <c r="I16" s="157">
        <v>0</v>
      </c>
      <c r="J16" s="157">
        <v>2</v>
      </c>
      <c r="K16" s="157">
        <v>0</v>
      </c>
      <c r="L16" s="157">
        <v>0</v>
      </c>
      <c r="M16" s="157">
        <v>0</v>
      </c>
      <c r="N16" s="157">
        <v>1</v>
      </c>
      <c r="O16" s="118">
        <f t="shared" si="0"/>
        <v>23</v>
      </c>
    </row>
    <row r="17" spans="1:15" x14ac:dyDescent="0.25">
      <c r="A17" s="116" t="s">
        <v>35</v>
      </c>
      <c r="B17" s="169">
        <v>1</v>
      </c>
      <c r="C17" s="157">
        <v>0</v>
      </c>
      <c r="D17" s="157">
        <v>15</v>
      </c>
      <c r="E17" s="157">
        <v>12</v>
      </c>
      <c r="F17" s="157">
        <v>1</v>
      </c>
      <c r="G17" s="157">
        <v>3</v>
      </c>
      <c r="H17" s="157">
        <v>3</v>
      </c>
      <c r="I17" s="157">
        <v>1</v>
      </c>
      <c r="J17" s="157">
        <v>1</v>
      </c>
      <c r="K17" s="157">
        <v>1</v>
      </c>
      <c r="L17" s="157">
        <v>1</v>
      </c>
      <c r="M17" s="157">
        <v>1</v>
      </c>
      <c r="N17" s="157">
        <v>2</v>
      </c>
      <c r="O17" s="118">
        <f t="shared" si="0"/>
        <v>42</v>
      </c>
    </row>
    <row r="18" spans="1:15" x14ac:dyDescent="0.25">
      <c r="A18" s="116" t="s">
        <v>36</v>
      </c>
      <c r="B18" s="169">
        <v>1</v>
      </c>
      <c r="C18" s="157">
        <v>2</v>
      </c>
      <c r="D18" s="157">
        <v>17</v>
      </c>
      <c r="E18" s="157">
        <v>9</v>
      </c>
      <c r="F18" s="157">
        <v>4</v>
      </c>
      <c r="G18" s="157">
        <v>3</v>
      </c>
      <c r="H18" s="157">
        <v>6</v>
      </c>
      <c r="I18" s="157">
        <v>2</v>
      </c>
      <c r="J18" s="157">
        <v>3</v>
      </c>
      <c r="K18" s="157">
        <v>2</v>
      </c>
      <c r="L18" s="157">
        <v>1</v>
      </c>
      <c r="M18" s="157">
        <v>4</v>
      </c>
      <c r="N18" s="157">
        <v>1</v>
      </c>
      <c r="O18" s="118">
        <f t="shared" si="0"/>
        <v>55</v>
      </c>
    </row>
    <row r="19" spans="1:15" x14ac:dyDescent="0.25">
      <c r="A19" s="116" t="s">
        <v>37</v>
      </c>
      <c r="B19" s="169">
        <v>1</v>
      </c>
      <c r="C19" s="157">
        <v>2</v>
      </c>
      <c r="D19" s="157">
        <v>21</v>
      </c>
      <c r="E19" s="157">
        <v>8</v>
      </c>
      <c r="F19" s="157">
        <v>2</v>
      </c>
      <c r="G19" s="157">
        <v>1</v>
      </c>
      <c r="H19" s="157">
        <v>7</v>
      </c>
      <c r="I19" s="157">
        <v>1</v>
      </c>
      <c r="J19" s="157">
        <v>1</v>
      </c>
      <c r="K19" s="157">
        <v>2</v>
      </c>
      <c r="L19" s="157">
        <v>1</v>
      </c>
      <c r="M19" s="157">
        <v>7</v>
      </c>
      <c r="N19" s="157">
        <v>3</v>
      </c>
      <c r="O19" s="118">
        <f t="shared" si="0"/>
        <v>57</v>
      </c>
    </row>
    <row r="20" spans="1:15" x14ac:dyDescent="0.25">
      <c r="A20" s="116" t="s">
        <v>38</v>
      </c>
      <c r="B20" s="169">
        <v>3</v>
      </c>
      <c r="C20" s="157">
        <v>2</v>
      </c>
      <c r="D20" s="157">
        <v>22</v>
      </c>
      <c r="E20" s="157">
        <v>11</v>
      </c>
      <c r="F20" s="157">
        <v>7</v>
      </c>
      <c r="G20" s="157">
        <v>2</v>
      </c>
      <c r="H20" s="157">
        <v>2</v>
      </c>
      <c r="I20" s="157">
        <v>0</v>
      </c>
      <c r="J20" s="157">
        <v>1</v>
      </c>
      <c r="K20" s="157">
        <v>1</v>
      </c>
      <c r="L20" s="157">
        <v>0</v>
      </c>
      <c r="M20" s="157">
        <v>6</v>
      </c>
      <c r="N20" s="157">
        <v>3</v>
      </c>
      <c r="O20" s="118">
        <f t="shared" si="0"/>
        <v>60</v>
      </c>
    </row>
    <row r="21" spans="1:15" x14ac:dyDescent="0.25">
      <c r="A21" s="116" t="s">
        <v>39</v>
      </c>
      <c r="B21" s="169">
        <v>4</v>
      </c>
      <c r="C21" s="157">
        <v>0</v>
      </c>
      <c r="D21" s="157">
        <v>13</v>
      </c>
      <c r="E21" s="157">
        <v>13</v>
      </c>
      <c r="F21" s="157">
        <v>4</v>
      </c>
      <c r="G21" s="157">
        <v>3</v>
      </c>
      <c r="H21" s="157">
        <v>5</v>
      </c>
      <c r="I21" s="157">
        <v>1</v>
      </c>
      <c r="J21" s="157">
        <v>1</v>
      </c>
      <c r="K21" s="157">
        <v>1</v>
      </c>
      <c r="L21" s="157">
        <v>2</v>
      </c>
      <c r="M21" s="157">
        <v>10</v>
      </c>
      <c r="N21" s="157">
        <v>2</v>
      </c>
      <c r="O21" s="118">
        <f t="shared" si="0"/>
        <v>59</v>
      </c>
    </row>
    <row r="22" spans="1:15" x14ac:dyDescent="0.25">
      <c r="A22" s="116" t="s">
        <v>40</v>
      </c>
      <c r="B22" s="169">
        <v>2</v>
      </c>
      <c r="C22" s="157">
        <v>2</v>
      </c>
      <c r="D22" s="157">
        <v>25</v>
      </c>
      <c r="E22" s="157">
        <v>17</v>
      </c>
      <c r="F22" s="157">
        <v>6</v>
      </c>
      <c r="G22" s="157">
        <v>0</v>
      </c>
      <c r="H22" s="157">
        <v>0</v>
      </c>
      <c r="I22" s="157">
        <v>0</v>
      </c>
      <c r="J22" s="157">
        <v>2</v>
      </c>
      <c r="K22" s="157">
        <v>0</v>
      </c>
      <c r="L22" s="157">
        <v>0</v>
      </c>
      <c r="M22" s="157">
        <v>6</v>
      </c>
      <c r="N22" s="157">
        <v>1</v>
      </c>
      <c r="O22" s="118">
        <f t="shared" si="0"/>
        <v>61</v>
      </c>
    </row>
    <row r="23" spans="1:15" x14ac:dyDescent="0.25">
      <c r="A23" s="116" t="s">
        <v>41</v>
      </c>
      <c r="B23" s="169">
        <v>1</v>
      </c>
      <c r="C23" s="157">
        <v>6</v>
      </c>
      <c r="D23" s="157">
        <v>32</v>
      </c>
      <c r="E23" s="157">
        <v>25</v>
      </c>
      <c r="F23" s="157">
        <v>3</v>
      </c>
      <c r="G23" s="157">
        <v>0</v>
      </c>
      <c r="H23" s="157">
        <v>5</v>
      </c>
      <c r="I23" s="157">
        <v>0</v>
      </c>
      <c r="J23" s="157">
        <v>0</v>
      </c>
      <c r="K23" s="157">
        <v>3</v>
      </c>
      <c r="L23" s="157">
        <v>0</v>
      </c>
      <c r="M23" s="157">
        <v>6</v>
      </c>
      <c r="N23" s="157">
        <v>1</v>
      </c>
      <c r="O23" s="118">
        <f t="shared" si="0"/>
        <v>82</v>
      </c>
    </row>
    <row r="24" spans="1:15" x14ac:dyDescent="0.25">
      <c r="A24" s="116" t="s">
        <v>42</v>
      </c>
      <c r="B24" s="169">
        <v>0</v>
      </c>
      <c r="C24" s="157">
        <v>2</v>
      </c>
      <c r="D24" s="157">
        <v>33</v>
      </c>
      <c r="E24" s="157">
        <v>21</v>
      </c>
      <c r="F24" s="157">
        <v>6</v>
      </c>
      <c r="G24" s="157">
        <v>2</v>
      </c>
      <c r="H24" s="157">
        <v>1</v>
      </c>
      <c r="I24" s="157">
        <v>0</v>
      </c>
      <c r="J24" s="157">
        <v>0</v>
      </c>
      <c r="K24" s="157">
        <v>0</v>
      </c>
      <c r="L24" s="157">
        <v>1</v>
      </c>
      <c r="M24" s="157">
        <v>5</v>
      </c>
      <c r="N24" s="157">
        <v>1</v>
      </c>
      <c r="O24" s="118">
        <f t="shared" si="0"/>
        <v>72</v>
      </c>
    </row>
    <row r="25" spans="1:15" x14ac:dyDescent="0.25">
      <c r="A25" s="116" t="s">
        <v>43</v>
      </c>
      <c r="B25" s="169">
        <v>2</v>
      </c>
      <c r="C25" s="157">
        <v>5</v>
      </c>
      <c r="D25" s="157">
        <v>32</v>
      </c>
      <c r="E25" s="157">
        <v>30</v>
      </c>
      <c r="F25" s="157">
        <v>6</v>
      </c>
      <c r="G25" s="157">
        <v>3</v>
      </c>
      <c r="H25" s="157">
        <v>2</v>
      </c>
      <c r="I25" s="157">
        <v>0</v>
      </c>
      <c r="J25" s="157">
        <v>0</v>
      </c>
      <c r="K25" s="157">
        <v>5</v>
      </c>
      <c r="L25" s="157">
        <v>0</v>
      </c>
      <c r="M25" s="157">
        <v>4</v>
      </c>
      <c r="N25" s="157">
        <v>6</v>
      </c>
      <c r="O25" s="118">
        <f t="shared" si="0"/>
        <v>95</v>
      </c>
    </row>
    <row r="26" spans="1:15" x14ac:dyDescent="0.25">
      <c r="A26" s="116" t="s">
        <v>44</v>
      </c>
      <c r="B26" s="169">
        <v>1</v>
      </c>
      <c r="C26" s="157">
        <v>3</v>
      </c>
      <c r="D26" s="157">
        <v>60</v>
      </c>
      <c r="E26" s="157">
        <v>34</v>
      </c>
      <c r="F26" s="157">
        <v>5</v>
      </c>
      <c r="G26" s="157">
        <v>2</v>
      </c>
      <c r="H26" s="157">
        <v>0</v>
      </c>
      <c r="I26" s="157">
        <v>0</v>
      </c>
      <c r="J26" s="157">
        <v>1</v>
      </c>
      <c r="K26" s="157">
        <v>2</v>
      </c>
      <c r="L26" s="157">
        <v>0</v>
      </c>
      <c r="M26" s="157">
        <v>3</v>
      </c>
      <c r="N26" s="157">
        <v>1</v>
      </c>
      <c r="O26" s="118">
        <f t="shared" si="0"/>
        <v>112</v>
      </c>
    </row>
    <row r="27" spans="1:15" x14ac:dyDescent="0.25">
      <c r="A27" s="116" t="s">
        <v>45</v>
      </c>
      <c r="B27" s="169">
        <v>2</v>
      </c>
      <c r="C27" s="157">
        <v>4</v>
      </c>
      <c r="D27" s="157">
        <v>49</v>
      </c>
      <c r="E27" s="157">
        <v>40</v>
      </c>
      <c r="F27" s="157">
        <v>3</v>
      </c>
      <c r="G27" s="157">
        <v>1</v>
      </c>
      <c r="H27" s="157">
        <v>0</v>
      </c>
      <c r="I27" s="157">
        <v>0</v>
      </c>
      <c r="J27" s="157">
        <v>0</v>
      </c>
      <c r="K27" s="157">
        <v>1</v>
      </c>
      <c r="L27" s="157">
        <v>1</v>
      </c>
      <c r="M27" s="157">
        <v>4</v>
      </c>
      <c r="N27" s="157">
        <v>2</v>
      </c>
      <c r="O27" s="118">
        <f t="shared" si="0"/>
        <v>107</v>
      </c>
    </row>
    <row r="28" spans="1:15" x14ac:dyDescent="0.25">
      <c r="A28" s="116" t="s">
        <v>46</v>
      </c>
      <c r="B28" s="169">
        <v>0</v>
      </c>
      <c r="C28" s="157">
        <v>4</v>
      </c>
      <c r="D28" s="157">
        <v>59</v>
      </c>
      <c r="E28" s="157">
        <v>57</v>
      </c>
      <c r="F28" s="157">
        <v>2</v>
      </c>
      <c r="G28" s="157">
        <v>0</v>
      </c>
      <c r="H28" s="157">
        <v>0</v>
      </c>
      <c r="I28" s="157">
        <v>2</v>
      </c>
      <c r="J28" s="157">
        <v>0</v>
      </c>
      <c r="K28" s="157">
        <v>0</v>
      </c>
      <c r="L28" s="157">
        <v>0</v>
      </c>
      <c r="M28" s="157">
        <v>3</v>
      </c>
      <c r="N28" s="157">
        <v>3</v>
      </c>
      <c r="O28" s="118">
        <f t="shared" si="0"/>
        <v>130</v>
      </c>
    </row>
    <row r="29" spans="1:15" x14ac:dyDescent="0.25">
      <c r="A29" s="116" t="s">
        <v>47</v>
      </c>
      <c r="B29" s="169">
        <v>0</v>
      </c>
      <c r="C29" s="157">
        <v>4</v>
      </c>
      <c r="D29" s="157">
        <v>32</v>
      </c>
      <c r="E29" s="157">
        <v>61</v>
      </c>
      <c r="F29" s="157">
        <v>1</v>
      </c>
      <c r="G29" s="157">
        <v>0</v>
      </c>
      <c r="H29" s="157">
        <v>3</v>
      </c>
      <c r="I29" s="157">
        <v>0</v>
      </c>
      <c r="J29" s="157">
        <v>0</v>
      </c>
      <c r="K29" s="157">
        <v>2</v>
      </c>
      <c r="L29" s="157">
        <v>1</v>
      </c>
      <c r="M29" s="157">
        <v>2</v>
      </c>
      <c r="N29" s="157">
        <v>2</v>
      </c>
      <c r="O29" s="118">
        <f t="shared" si="0"/>
        <v>108</v>
      </c>
    </row>
    <row r="30" spans="1:15" x14ac:dyDescent="0.25">
      <c r="A30" s="116" t="s">
        <v>48</v>
      </c>
      <c r="B30" s="169">
        <v>0</v>
      </c>
      <c r="C30" s="157">
        <v>1</v>
      </c>
      <c r="D30" s="157">
        <v>23</v>
      </c>
      <c r="E30" s="157">
        <v>64</v>
      </c>
      <c r="F30" s="157">
        <v>0</v>
      </c>
      <c r="G30" s="157">
        <v>0</v>
      </c>
      <c r="H30" s="157">
        <v>0</v>
      </c>
      <c r="I30" s="157">
        <v>0</v>
      </c>
      <c r="J30" s="157">
        <v>0</v>
      </c>
      <c r="K30" s="157">
        <v>0</v>
      </c>
      <c r="L30" s="157">
        <v>0</v>
      </c>
      <c r="M30" s="157">
        <v>0</v>
      </c>
      <c r="N30" s="157">
        <v>0</v>
      </c>
      <c r="O30" s="118">
        <f t="shared" si="0"/>
        <v>88</v>
      </c>
    </row>
    <row r="31" spans="1:15" x14ac:dyDescent="0.25">
      <c r="A31" s="116" t="s">
        <v>49</v>
      </c>
      <c r="B31" s="169">
        <v>0</v>
      </c>
      <c r="C31" s="157">
        <v>0</v>
      </c>
      <c r="D31" s="157">
        <v>15</v>
      </c>
      <c r="E31" s="157">
        <v>67</v>
      </c>
      <c r="F31" s="157">
        <v>2</v>
      </c>
      <c r="G31" s="157">
        <v>1</v>
      </c>
      <c r="H31" s="157">
        <v>0</v>
      </c>
      <c r="I31" s="157">
        <v>0</v>
      </c>
      <c r="J31" s="157">
        <v>0</v>
      </c>
      <c r="K31" s="157">
        <v>0</v>
      </c>
      <c r="L31" s="157">
        <v>0</v>
      </c>
      <c r="M31" s="157">
        <v>2</v>
      </c>
      <c r="N31" s="157">
        <v>0</v>
      </c>
      <c r="O31" s="118">
        <f t="shared" si="0"/>
        <v>87</v>
      </c>
    </row>
    <row r="32" spans="1:15" x14ac:dyDescent="0.25">
      <c r="A32" s="116" t="s">
        <v>50</v>
      </c>
      <c r="B32" s="169">
        <v>0</v>
      </c>
      <c r="C32" s="157">
        <v>0</v>
      </c>
      <c r="D32" s="157">
        <v>4</v>
      </c>
      <c r="E32" s="157">
        <v>41</v>
      </c>
      <c r="F32" s="157">
        <v>0</v>
      </c>
      <c r="G32" s="157">
        <v>0</v>
      </c>
      <c r="H32" s="157">
        <v>0</v>
      </c>
      <c r="I32" s="157">
        <v>0</v>
      </c>
      <c r="J32" s="157">
        <v>0</v>
      </c>
      <c r="K32" s="157">
        <v>0</v>
      </c>
      <c r="L32" s="157">
        <v>0</v>
      </c>
      <c r="M32" s="157">
        <v>0</v>
      </c>
      <c r="N32" s="157">
        <v>0</v>
      </c>
      <c r="O32" s="118">
        <f t="shared" si="0"/>
        <v>45</v>
      </c>
    </row>
    <row r="33" spans="1:18" x14ac:dyDescent="0.25">
      <c r="A33" s="116" t="s">
        <v>51</v>
      </c>
      <c r="B33" s="169">
        <v>0</v>
      </c>
      <c r="C33" s="157">
        <v>0</v>
      </c>
      <c r="D33" s="157">
        <v>1</v>
      </c>
      <c r="E33" s="157">
        <v>5</v>
      </c>
      <c r="F33" s="157">
        <v>0</v>
      </c>
      <c r="G33" s="157">
        <v>0</v>
      </c>
      <c r="H33" s="157">
        <v>0</v>
      </c>
      <c r="I33" s="157">
        <v>0</v>
      </c>
      <c r="J33" s="157">
        <v>0</v>
      </c>
      <c r="K33" s="157">
        <v>0</v>
      </c>
      <c r="L33" s="157">
        <v>0</v>
      </c>
      <c r="M33" s="157">
        <v>0</v>
      </c>
      <c r="N33" s="157">
        <v>0</v>
      </c>
      <c r="O33" s="118">
        <f t="shared" si="0"/>
        <v>6</v>
      </c>
    </row>
    <row r="34" spans="1:18" x14ac:dyDescent="0.25">
      <c r="A34" s="116" t="s">
        <v>52</v>
      </c>
      <c r="B34" s="171">
        <v>0</v>
      </c>
      <c r="C34" s="171">
        <v>0</v>
      </c>
      <c r="D34" s="195">
        <v>0</v>
      </c>
      <c r="E34" s="195">
        <v>0</v>
      </c>
      <c r="F34" s="195">
        <v>0</v>
      </c>
      <c r="G34" s="195">
        <v>0</v>
      </c>
      <c r="H34" s="195">
        <v>0</v>
      </c>
      <c r="I34" s="195">
        <v>0</v>
      </c>
      <c r="J34" s="195">
        <v>0</v>
      </c>
      <c r="K34" s="195">
        <v>0</v>
      </c>
      <c r="L34" s="195">
        <v>0</v>
      </c>
      <c r="M34" s="195">
        <v>0</v>
      </c>
      <c r="N34" s="195">
        <v>0</v>
      </c>
      <c r="O34" s="118">
        <f t="shared" si="0"/>
        <v>0</v>
      </c>
    </row>
    <row r="35" spans="1:18" x14ac:dyDescent="0.25">
      <c r="A35" s="119" t="s">
        <v>11</v>
      </c>
      <c r="B35" s="118">
        <f>SUM(B14:B34)</f>
        <v>19</v>
      </c>
      <c r="C35" s="118">
        <f t="shared" ref="C35:N35" si="1">SUM(C14:C34)</f>
        <v>38</v>
      </c>
      <c r="D35" s="118">
        <f t="shared" si="1"/>
        <v>465</v>
      </c>
      <c r="E35" s="118">
        <f t="shared" si="1"/>
        <v>551</v>
      </c>
      <c r="F35" s="118">
        <f t="shared" si="1"/>
        <v>58</v>
      </c>
      <c r="G35" s="118">
        <f t="shared" si="1"/>
        <v>24</v>
      </c>
      <c r="H35" s="118">
        <f t="shared" si="1"/>
        <v>38</v>
      </c>
      <c r="I35" s="118">
        <f t="shared" si="1"/>
        <v>16</v>
      </c>
      <c r="J35" s="118">
        <f t="shared" si="1"/>
        <v>13</v>
      </c>
      <c r="K35" s="118">
        <f t="shared" si="1"/>
        <v>22</v>
      </c>
      <c r="L35" s="118">
        <f t="shared" si="1"/>
        <v>8</v>
      </c>
      <c r="M35" s="118">
        <f t="shared" si="1"/>
        <v>75</v>
      </c>
      <c r="N35" s="118">
        <f t="shared" si="1"/>
        <v>31</v>
      </c>
      <c r="O35" s="118">
        <f>SUM(O14:O34)</f>
        <v>1358</v>
      </c>
      <c r="P35" s="3">
        <f>SUM(B35:N35)</f>
        <v>1358</v>
      </c>
    </row>
    <row r="37" spans="1:18" s="25" customFormat="1" x14ac:dyDescent="0.25">
      <c r="A37" s="24" t="s">
        <v>257</v>
      </c>
      <c r="B37" s="24"/>
      <c r="C37" s="24"/>
      <c r="D37" s="24"/>
      <c r="E37" s="24"/>
      <c r="F37" s="24"/>
      <c r="G37" s="24"/>
      <c r="H37" s="24"/>
      <c r="I37" s="24"/>
      <c r="J37" s="24"/>
      <c r="K37" s="24"/>
      <c r="L37" s="24"/>
      <c r="M37" s="24"/>
      <c r="N37" s="24"/>
      <c r="O37" s="24"/>
      <c r="P37" s="24"/>
      <c r="Q37" s="24"/>
      <c r="R37" s="24"/>
    </row>
    <row r="38" spans="1:18" x14ac:dyDescent="0.25">
      <c r="B38" s="196"/>
      <c r="C38" s="196"/>
      <c r="D38" s="196"/>
      <c r="E38" s="196"/>
      <c r="F38" s="196"/>
      <c r="G38" s="196"/>
      <c r="H38" s="196"/>
      <c r="I38" s="196"/>
      <c r="J38" s="196"/>
      <c r="K38" s="196"/>
      <c r="L38" s="196"/>
      <c r="M38" s="196"/>
    </row>
    <row r="39" spans="1:18" s="18" customFormat="1" ht="60" x14ac:dyDescent="0.25">
      <c r="A39" s="42" t="s">
        <v>53</v>
      </c>
      <c r="B39" s="42" t="s">
        <v>319</v>
      </c>
      <c r="C39" s="42" t="s">
        <v>315</v>
      </c>
      <c r="D39" s="42" t="s">
        <v>54</v>
      </c>
      <c r="E39" s="42" t="s">
        <v>55</v>
      </c>
      <c r="F39" s="42" t="s">
        <v>56</v>
      </c>
      <c r="G39" s="42" t="s">
        <v>57</v>
      </c>
      <c r="H39" s="42" t="s">
        <v>58</v>
      </c>
      <c r="I39" s="42" t="s">
        <v>59</v>
      </c>
      <c r="J39" s="42" t="s">
        <v>60</v>
      </c>
      <c r="K39" s="42" t="s">
        <v>61</v>
      </c>
      <c r="L39" s="42" t="s">
        <v>63</v>
      </c>
      <c r="M39" s="42" t="s">
        <v>22</v>
      </c>
      <c r="N39" s="34" t="s">
        <v>19</v>
      </c>
      <c r="P39" s="43"/>
      <c r="Q39" s="17"/>
      <c r="R39" s="17"/>
    </row>
    <row r="40" spans="1:18" x14ac:dyDescent="0.25">
      <c r="A40" s="116" t="s">
        <v>3</v>
      </c>
      <c r="B40" s="157">
        <v>0</v>
      </c>
      <c r="C40" s="157">
        <v>2</v>
      </c>
      <c r="D40" s="157">
        <v>5</v>
      </c>
      <c r="E40" s="157">
        <v>8</v>
      </c>
      <c r="F40" s="157">
        <v>0</v>
      </c>
      <c r="G40" s="157">
        <v>1</v>
      </c>
      <c r="H40" s="157">
        <v>0</v>
      </c>
      <c r="I40" s="157">
        <v>3</v>
      </c>
      <c r="J40" s="157">
        <v>2</v>
      </c>
      <c r="K40" s="157">
        <v>1</v>
      </c>
      <c r="L40" s="157">
        <v>2</v>
      </c>
      <c r="M40" s="157">
        <v>5</v>
      </c>
      <c r="N40" s="120">
        <f>SUM(B40:M40)</f>
        <v>29</v>
      </c>
    </row>
    <row r="41" spans="1:18" x14ac:dyDescent="0.25">
      <c r="A41" s="116" t="s">
        <v>64</v>
      </c>
      <c r="B41" s="157">
        <v>0</v>
      </c>
      <c r="C41" s="157">
        <v>2</v>
      </c>
      <c r="D41" s="157">
        <v>0</v>
      </c>
      <c r="E41" s="157">
        <v>2</v>
      </c>
      <c r="F41" s="157">
        <v>0</v>
      </c>
      <c r="G41" s="157">
        <v>0</v>
      </c>
      <c r="H41" s="157">
        <v>0</v>
      </c>
      <c r="I41" s="157">
        <v>0</v>
      </c>
      <c r="J41" s="157">
        <v>1</v>
      </c>
      <c r="K41" s="157">
        <v>0</v>
      </c>
      <c r="L41" s="157">
        <v>0</v>
      </c>
      <c r="M41" s="157">
        <v>0</v>
      </c>
      <c r="N41" s="120">
        <f t="shared" ref="N41:N60" si="2">SUM(B41:M41)</f>
        <v>5</v>
      </c>
    </row>
    <row r="42" spans="1:18" x14ac:dyDescent="0.25">
      <c r="A42" s="116" t="s">
        <v>65</v>
      </c>
      <c r="B42" s="169">
        <v>1</v>
      </c>
      <c r="C42" s="157">
        <v>3</v>
      </c>
      <c r="D42" s="157">
        <v>0</v>
      </c>
      <c r="E42" s="157">
        <v>3</v>
      </c>
      <c r="F42" s="157">
        <v>2</v>
      </c>
      <c r="G42" s="157">
        <v>0</v>
      </c>
      <c r="H42" s="157">
        <v>0</v>
      </c>
      <c r="I42" s="157">
        <v>0</v>
      </c>
      <c r="J42" s="157">
        <v>3</v>
      </c>
      <c r="K42" s="157">
        <v>1</v>
      </c>
      <c r="L42" s="157">
        <v>0</v>
      </c>
      <c r="M42" s="157">
        <v>1</v>
      </c>
      <c r="N42" s="120">
        <f t="shared" si="2"/>
        <v>14</v>
      </c>
    </row>
    <row r="43" spans="1:18" x14ac:dyDescent="0.25">
      <c r="A43" s="116" t="s">
        <v>35</v>
      </c>
      <c r="B43" s="169">
        <v>2</v>
      </c>
      <c r="C43" s="157">
        <v>4</v>
      </c>
      <c r="D43" s="157">
        <v>6</v>
      </c>
      <c r="E43" s="157">
        <v>2</v>
      </c>
      <c r="F43" s="157">
        <v>0</v>
      </c>
      <c r="G43" s="157">
        <v>0</v>
      </c>
      <c r="H43" s="157">
        <v>0</v>
      </c>
      <c r="I43" s="157">
        <v>0</v>
      </c>
      <c r="J43" s="157">
        <v>2</v>
      </c>
      <c r="K43" s="157">
        <v>0</v>
      </c>
      <c r="L43" s="157">
        <v>0</v>
      </c>
      <c r="M43" s="157">
        <v>1</v>
      </c>
      <c r="N43" s="120">
        <f t="shared" si="2"/>
        <v>17</v>
      </c>
    </row>
    <row r="44" spans="1:18" x14ac:dyDescent="0.25">
      <c r="A44" s="116" t="s">
        <v>36</v>
      </c>
      <c r="B44" s="169">
        <v>1</v>
      </c>
      <c r="C44" s="157">
        <v>4</v>
      </c>
      <c r="D44" s="157">
        <v>5</v>
      </c>
      <c r="E44" s="157">
        <v>2</v>
      </c>
      <c r="F44" s="157">
        <v>1</v>
      </c>
      <c r="G44" s="157">
        <v>1</v>
      </c>
      <c r="H44" s="157">
        <v>2</v>
      </c>
      <c r="I44" s="157">
        <v>0</v>
      </c>
      <c r="J44" s="157">
        <v>1</v>
      </c>
      <c r="K44" s="157">
        <v>0</v>
      </c>
      <c r="L44" s="157">
        <v>1</v>
      </c>
      <c r="M44" s="157">
        <v>0</v>
      </c>
      <c r="N44" s="120">
        <f t="shared" si="2"/>
        <v>18</v>
      </c>
    </row>
    <row r="45" spans="1:18" x14ac:dyDescent="0.25">
      <c r="A45" s="116" t="s">
        <v>37</v>
      </c>
      <c r="B45" s="169">
        <v>0</v>
      </c>
      <c r="C45" s="157">
        <v>3</v>
      </c>
      <c r="D45" s="157">
        <v>3</v>
      </c>
      <c r="E45" s="157">
        <v>1</v>
      </c>
      <c r="F45" s="157">
        <v>1</v>
      </c>
      <c r="G45" s="157">
        <v>2</v>
      </c>
      <c r="H45" s="157">
        <v>1</v>
      </c>
      <c r="I45" s="157">
        <v>0</v>
      </c>
      <c r="J45" s="157">
        <v>0</v>
      </c>
      <c r="K45" s="157">
        <v>1</v>
      </c>
      <c r="L45" s="157">
        <v>0</v>
      </c>
      <c r="M45" s="157">
        <v>1</v>
      </c>
      <c r="N45" s="120">
        <f t="shared" si="2"/>
        <v>13</v>
      </c>
    </row>
    <row r="46" spans="1:18" x14ac:dyDescent="0.25">
      <c r="A46" s="116" t="s">
        <v>38</v>
      </c>
      <c r="B46" s="169">
        <v>0</v>
      </c>
      <c r="C46" s="157">
        <v>6</v>
      </c>
      <c r="D46" s="157">
        <v>1</v>
      </c>
      <c r="E46" s="157">
        <v>3</v>
      </c>
      <c r="F46" s="157">
        <v>0</v>
      </c>
      <c r="G46" s="157">
        <v>0</v>
      </c>
      <c r="H46" s="157">
        <v>0</v>
      </c>
      <c r="I46" s="157">
        <v>0</v>
      </c>
      <c r="J46" s="157">
        <v>1</v>
      </c>
      <c r="K46" s="157">
        <v>0</v>
      </c>
      <c r="L46" s="157">
        <v>1</v>
      </c>
      <c r="M46" s="157">
        <v>1</v>
      </c>
      <c r="N46" s="120">
        <f t="shared" si="2"/>
        <v>13</v>
      </c>
    </row>
    <row r="47" spans="1:18" x14ac:dyDescent="0.25">
      <c r="A47" s="116" t="s">
        <v>39</v>
      </c>
      <c r="B47" s="169">
        <v>0</v>
      </c>
      <c r="C47" s="157">
        <v>2</v>
      </c>
      <c r="D47" s="157">
        <v>3</v>
      </c>
      <c r="E47" s="157">
        <v>1</v>
      </c>
      <c r="F47" s="157">
        <v>1</v>
      </c>
      <c r="G47" s="157">
        <v>2</v>
      </c>
      <c r="H47" s="157">
        <v>0</v>
      </c>
      <c r="I47" s="157">
        <v>0</v>
      </c>
      <c r="J47" s="157">
        <v>1</v>
      </c>
      <c r="K47" s="157">
        <v>0</v>
      </c>
      <c r="L47" s="157">
        <v>1</v>
      </c>
      <c r="M47" s="157">
        <v>0</v>
      </c>
      <c r="N47" s="120">
        <f t="shared" si="2"/>
        <v>11</v>
      </c>
    </row>
    <row r="48" spans="1:18" x14ac:dyDescent="0.25">
      <c r="A48" s="116" t="s">
        <v>40</v>
      </c>
      <c r="B48" s="169">
        <v>1</v>
      </c>
      <c r="C48" s="157">
        <v>3</v>
      </c>
      <c r="D48" s="157">
        <v>7</v>
      </c>
      <c r="E48" s="157">
        <v>1</v>
      </c>
      <c r="F48" s="157">
        <v>0</v>
      </c>
      <c r="G48" s="157">
        <v>0</v>
      </c>
      <c r="H48" s="157">
        <v>2</v>
      </c>
      <c r="I48" s="157">
        <v>0</v>
      </c>
      <c r="J48" s="157">
        <v>0</v>
      </c>
      <c r="K48" s="157">
        <v>0</v>
      </c>
      <c r="L48" s="157">
        <v>1</v>
      </c>
      <c r="M48" s="157">
        <v>1</v>
      </c>
      <c r="N48" s="120">
        <f t="shared" si="2"/>
        <v>16</v>
      </c>
    </row>
    <row r="49" spans="1:18" x14ac:dyDescent="0.25">
      <c r="A49" s="116" t="s">
        <v>41</v>
      </c>
      <c r="B49" s="169">
        <v>0</v>
      </c>
      <c r="C49" s="157">
        <v>1</v>
      </c>
      <c r="D49" s="157">
        <v>9</v>
      </c>
      <c r="E49" s="157">
        <v>8</v>
      </c>
      <c r="F49" s="157">
        <v>0</v>
      </c>
      <c r="G49" s="157">
        <v>0</v>
      </c>
      <c r="H49" s="157">
        <v>0</v>
      </c>
      <c r="I49" s="157">
        <v>0</v>
      </c>
      <c r="J49" s="157">
        <v>0</v>
      </c>
      <c r="K49" s="157">
        <v>0</v>
      </c>
      <c r="L49" s="157">
        <v>1</v>
      </c>
      <c r="M49" s="157">
        <v>1</v>
      </c>
      <c r="N49" s="120">
        <f t="shared" si="2"/>
        <v>20</v>
      </c>
    </row>
    <row r="50" spans="1:18" x14ac:dyDescent="0.25">
      <c r="A50" s="116" t="s">
        <v>42</v>
      </c>
      <c r="B50" s="169">
        <v>0</v>
      </c>
      <c r="C50" s="157">
        <v>5</v>
      </c>
      <c r="D50" s="157">
        <v>9</v>
      </c>
      <c r="E50" s="157">
        <v>8</v>
      </c>
      <c r="F50" s="157">
        <v>1</v>
      </c>
      <c r="G50" s="157">
        <v>0</v>
      </c>
      <c r="H50" s="157">
        <v>0</v>
      </c>
      <c r="I50" s="157">
        <v>0</v>
      </c>
      <c r="J50" s="157">
        <v>0</v>
      </c>
      <c r="K50" s="157">
        <v>0</v>
      </c>
      <c r="L50" s="157">
        <v>1</v>
      </c>
      <c r="M50" s="157">
        <v>1</v>
      </c>
      <c r="N50" s="120">
        <f t="shared" si="2"/>
        <v>25</v>
      </c>
    </row>
    <row r="51" spans="1:18" x14ac:dyDescent="0.25">
      <c r="A51" s="116" t="s">
        <v>43</v>
      </c>
      <c r="B51" s="169">
        <v>0</v>
      </c>
      <c r="C51" s="157">
        <v>8</v>
      </c>
      <c r="D51" s="157">
        <v>9</v>
      </c>
      <c r="E51" s="157">
        <v>9</v>
      </c>
      <c r="F51" s="157">
        <v>0</v>
      </c>
      <c r="G51" s="157">
        <v>0</v>
      </c>
      <c r="H51" s="157">
        <v>0</v>
      </c>
      <c r="I51" s="157">
        <v>0</v>
      </c>
      <c r="J51" s="157">
        <v>0</v>
      </c>
      <c r="K51" s="157">
        <v>0</v>
      </c>
      <c r="L51" s="157">
        <v>1</v>
      </c>
      <c r="M51" s="157">
        <v>1</v>
      </c>
      <c r="N51" s="120">
        <f t="shared" si="2"/>
        <v>28</v>
      </c>
    </row>
    <row r="52" spans="1:18" x14ac:dyDescent="0.25">
      <c r="A52" s="116" t="s">
        <v>44</v>
      </c>
      <c r="B52" s="169">
        <v>1</v>
      </c>
      <c r="C52" s="157">
        <v>6</v>
      </c>
      <c r="D52" s="157">
        <v>6</v>
      </c>
      <c r="E52" s="157">
        <v>18</v>
      </c>
      <c r="F52" s="157">
        <v>1</v>
      </c>
      <c r="G52" s="157">
        <v>0</v>
      </c>
      <c r="H52" s="157">
        <v>0</v>
      </c>
      <c r="I52" s="157">
        <v>0</v>
      </c>
      <c r="J52" s="157">
        <v>0</v>
      </c>
      <c r="K52" s="157">
        <v>0</v>
      </c>
      <c r="L52" s="157">
        <v>2</v>
      </c>
      <c r="M52" s="157">
        <v>1</v>
      </c>
      <c r="N52" s="120">
        <f t="shared" si="2"/>
        <v>35</v>
      </c>
    </row>
    <row r="53" spans="1:18" x14ac:dyDescent="0.25">
      <c r="A53" s="116" t="s">
        <v>45</v>
      </c>
      <c r="B53" s="169">
        <v>0</v>
      </c>
      <c r="C53" s="157">
        <v>3</v>
      </c>
      <c r="D53" s="157">
        <v>11</v>
      </c>
      <c r="E53" s="157">
        <v>19</v>
      </c>
      <c r="F53" s="157">
        <v>0</v>
      </c>
      <c r="G53" s="157">
        <v>0</v>
      </c>
      <c r="H53" s="157">
        <v>0</v>
      </c>
      <c r="I53" s="157">
        <v>1</v>
      </c>
      <c r="J53" s="157">
        <v>1</v>
      </c>
      <c r="K53" s="157">
        <v>0</v>
      </c>
      <c r="L53" s="157">
        <v>0</v>
      </c>
      <c r="M53" s="157">
        <v>0</v>
      </c>
      <c r="N53" s="120">
        <f t="shared" si="2"/>
        <v>35</v>
      </c>
    </row>
    <row r="54" spans="1:18" x14ac:dyDescent="0.25">
      <c r="A54" s="116" t="s">
        <v>46</v>
      </c>
      <c r="B54" s="169">
        <v>0</v>
      </c>
      <c r="C54" s="157">
        <v>1</v>
      </c>
      <c r="D54" s="157">
        <v>17</v>
      </c>
      <c r="E54" s="157">
        <v>39</v>
      </c>
      <c r="F54" s="157">
        <v>1</v>
      </c>
      <c r="G54" s="157">
        <v>1</v>
      </c>
      <c r="H54" s="157">
        <v>1</v>
      </c>
      <c r="I54" s="157">
        <v>0</v>
      </c>
      <c r="J54" s="157">
        <v>0</v>
      </c>
      <c r="K54" s="157">
        <v>0</v>
      </c>
      <c r="L54" s="157">
        <v>2</v>
      </c>
      <c r="M54" s="157">
        <v>0</v>
      </c>
      <c r="N54" s="120">
        <f t="shared" si="2"/>
        <v>62</v>
      </c>
    </row>
    <row r="55" spans="1:18" x14ac:dyDescent="0.25">
      <c r="A55" s="116" t="s">
        <v>47</v>
      </c>
      <c r="B55" s="169">
        <v>0</v>
      </c>
      <c r="C55" s="157">
        <v>3</v>
      </c>
      <c r="D55" s="157">
        <v>10</v>
      </c>
      <c r="E55" s="157">
        <v>49</v>
      </c>
      <c r="F55" s="157">
        <v>1</v>
      </c>
      <c r="G55" s="157">
        <v>0</v>
      </c>
      <c r="H55" s="157">
        <v>1</v>
      </c>
      <c r="I55" s="157">
        <v>1</v>
      </c>
      <c r="J55" s="157">
        <v>0</v>
      </c>
      <c r="K55" s="157">
        <v>0</v>
      </c>
      <c r="L55" s="157">
        <v>0</v>
      </c>
      <c r="M55" s="157">
        <v>1</v>
      </c>
      <c r="N55" s="120">
        <f t="shared" si="2"/>
        <v>66</v>
      </c>
    </row>
    <row r="56" spans="1:18" x14ac:dyDescent="0.25">
      <c r="A56" s="116" t="s">
        <v>48</v>
      </c>
      <c r="B56" s="169">
        <v>0</v>
      </c>
      <c r="C56" s="157">
        <v>1</v>
      </c>
      <c r="D56" s="157">
        <v>12</v>
      </c>
      <c r="E56" s="157">
        <v>53</v>
      </c>
      <c r="F56" s="157">
        <v>0</v>
      </c>
      <c r="G56" s="157">
        <v>0</v>
      </c>
      <c r="H56" s="157">
        <v>0</v>
      </c>
      <c r="I56" s="157">
        <v>0</v>
      </c>
      <c r="J56" s="157">
        <v>0</v>
      </c>
      <c r="K56" s="157">
        <v>0</v>
      </c>
      <c r="L56" s="157">
        <v>0</v>
      </c>
      <c r="M56" s="157">
        <v>0</v>
      </c>
      <c r="N56" s="120">
        <f t="shared" si="2"/>
        <v>66</v>
      </c>
    </row>
    <row r="57" spans="1:18" x14ac:dyDescent="0.25">
      <c r="A57" s="116" t="s">
        <v>49</v>
      </c>
      <c r="B57" s="169">
        <v>0</v>
      </c>
      <c r="C57" s="157">
        <v>0</v>
      </c>
      <c r="D57" s="157">
        <v>8</v>
      </c>
      <c r="E57" s="157">
        <v>57</v>
      </c>
      <c r="F57" s="157">
        <v>0</v>
      </c>
      <c r="G57" s="157">
        <v>0</v>
      </c>
      <c r="H57" s="157">
        <v>1</v>
      </c>
      <c r="I57" s="157">
        <v>0</v>
      </c>
      <c r="J57" s="157">
        <v>0</v>
      </c>
      <c r="K57" s="157">
        <v>0</v>
      </c>
      <c r="L57" s="157">
        <v>0</v>
      </c>
      <c r="M57" s="157">
        <v>0</v>
      </c>
      <c r="N57" s="120">
        <f t="shared" si="2"/>
        <v>66</v>
      </c>
    </row>
    <row r="58" spans="1:18" x14ac:dyDescent="0.25">
      <c r="A58" s="116" t="s">
        <v>50</v>
      </c>
      <c r="B58" s="169">
        <v>0</v>
      </c>
      <c r="C58" s="157">
        <v>0</v>
      </c>
      <c r="D58" s="157">
        <v>5</v>
      </c>
      <c r="E58" s="157">
        <v>47</v>
      </c>
      <c r="F58" s="157">
        <v>0</v>
      </c>
      <c r="G58" s="157">
        <v>0</v>
      </c>
      <c r="H58" s="157">
        <v>0</v>
      </c>
      <c r="I58" s="157">
        <v>0</v>
      </c>
      <c r="J58" s="157">
        <v>0</v>
      </c>
      <c r="K58" s="157">
        <v>0</v>
      </c>
      <c r="L58" s="157">
        <v>1</v>
      </c>
      <c r="M58" s="157">
        <v>0</v>
      </c>
      <c r="N58" s="120">
        <f t="shared" si="2"/>
        <v>53</v>
      </c>
    </row>
    <row r="59" spans="1:18" x14ac:dyDescent="0.25">
      <c r="A59" s="116" t="s">
        <v>51</v>
      </c>
      <c r="B59" s="169">
        <v>0</v>
      </c>
      <c r="C59" s="157">
        <v>0</v>
      </c>
      <c r="D59" s="157">
        <v>1</v>
      </c>
      <c r="E59" s="157">
        <v>15</v>
      </c>
      <c r="F59" s="157">
        <v>1</v>
      </c>
      <c r="G59" s="157">
        <v>0</v>
      </c>
      <c r="H59" s="157">
        <v>0</v>
      </c>
      <c r="I59" s="157">
        <v>0</v>
      </c>
      <c r="J59" s="157">
        <v>0</v>
      </c>
      <c r="K59" s="157">
        <v>0</v>
      </c>
      <c r="L59" s="157">
        <v>0</v>
      </c>
      <c r="M59" s="157">
        <v>0</v>
      </c>
      <c r="N59" s="120">
        <f t="shared" si="2"/>
        <v>17</v>
      </c>
    </row>
    <row r="60" spans="1:18" x14ac:dyDescent="0.25">
      <c r="A60" s="116" t="s">
        <v>52</v>
      </c>
      <c r="B60" s="169">
        <v>0</v>
      </c>
      <c r="C60" s="157">
        <v>0</v>
      </c>
      <c r="D60" s="157">
        <v>0</v>
      </c>
      <c r="E60" s="157">
        <v>2</v>
      </c>
      <c r="F60" s="157">
        <v>0</v>
      </c>
      <c r="G60" s="157">
        <v>0</v>
      </c>
      <c r="H60" s="157">
        <v>0</v>
      </c>
      <c r="I60" s="157">
        <v>0</v>
      </c>
      <c r="J60" s="157">
        <v>0</v>
      </c>
      <c r="K60" s="157">
        <v>0</v>
      </c>
      <c r="L60" s="157">
        <v>0</v>
      </c>
      <c r="M60" s="157">
        <v>0</v>
      </c>
      <c r="N60" s="120">
        <f t="shared" si="2"/>
        <v>2</v>
      </c>
    </row>
    <row r="61" spans="1:18" x14ac:dyDescent="0.25">
      <c r="A61" s="119" t="s">
        <v>11</v>
      </c>
      <c r="B61" s="118">
        <f>SUM(B40:B60)</f>
        <v>6</v>
      </c>
      <c r="C61" s="118">
        <f t="shared" ref="C61:M61" si="3">SUM(C40:C60)</f>
        <v>57</v>
      </c>
      <c r="D61" s="118">
        <f t="shared" si="3"/>
        <v>127</v>
      </c>
      <c r="E61" s="118">
        <f t="shared" si="3"/>
        <v>347</v>
      </c>
      <c r="F61" s="118">
        <f t="shared" si="3"/>
        <v>10</v>
      </c>
      <c r="G61" s="118">
        <f t="shared" si="3"/>
        <v>7</v>
      </c>
      <c r="H61" s="118">
        <f t="shared" si="3"/>
        <v>8</v>
      </c>
      <c r="I61" s="118">
        <f t="shared" si="3"/>
        <v>5</v>
      </c>
      <c r="J61" s="118">
        <f t="shared" si="3"/>
        <v>12</v>
      </c>
      <c r="K61" s="118">
        <f t="shared" si="3"/>
        <v>3</v>
      </c>
      <c r="L61" s="118">
        <f t="shared" si="3"/>
        <v>14</v>
      </c>
      <c r="M61" s="118">
        <f t="shared" si="3"/>
        <v>15</v>
      </c>
      <c r="N61" s="120">
        <f>SUM(N40:N60)</f>
        <v>611</v>
      </c>
    </row>
    <row r="63" spans="1:18" s="25" customFormat="1" x14ac:dyDescent="0.25">
      <c r="A63" s="2" t="s">
        <v>250</v>
      </c>
      <c r="B63" s="24"/>
      <c r="C63" s="24"/>
      <c r="D63" s="24"/>
      <c r="E63" s="24"/>
      <c r="F63" s="24"/>
      <c r="G63" s="24"/>
      <c r="H63" s="24"/>
      <c r="I63" s="24"/>
      <c r="J63" s="2" t="s">
        <v>191</v>
      </c>
      <c r="K63" s="24"/>
      <c r="L63" s="24"/>
      <c r="M63" s="24"/>
      <c r="N63" s="24"/>
      <c r="O63" s="24"/>
      <c r="P63" s="24"/>
      <c r="Q63" s="24"/>
      <c r="R63" s="24"/>
    </row>
    <row r="64" spans="1:18" s="25" customFormat="1" x14ac:dyDescent="0.25">
      <c r="A64" s="2" t="s">
        <v>106</v>
      </c>
      <c r="B64" s="24"/>
      <c r="C64" s="24"/>
      <c r="D64" s="24"/>
      <c r="E64" s="24"/>
      <c r="F64" s="24"/>
      <c r="G64" s="24"/>
      <c r="H64" s="24"/>
      <c r="I64" s="24"/>
      <c r="J64" s="2" t="s">
        <v>105</v>
      </c>
      <c r="K64" s="24"/>
      <c r="L64" s="24"/>
      <c r="M64" s="24"/>
      <c r="N64" s="24"/>
      <c r="O64" s="24"/>
      <c r="P64" s="24"/>
      <c r="Q64" s="24"/>
      <c r="R64" s="24"/>
    </row>
    <row r="65" spans="1:18" s="18" customFormat="1" ht="30" x14ac:dyDescent="0.25">
      <c r="A65" s="31" t="s">
        <v>66</v>
      </c>
      <c r="B65" s="32" t="s">
        <v>67</v>
      </c>
      <c r="C65" s="32" t="s">
        <v>68</v>
      </c>
      <c r="D65" s="32" t="s">
        <v>69</v>
      </c>
      <c r="E65" s="32" t="s">
        <v>70</v>
      </c>
      <c r="F65" s="32" t="s">
        <v>71</v>
      </c>
      <c r="G65" s="31" t="s">
        <v>11</v>
      </c>
      <c r="H65" s="43"/>
      <c r="I65" s="43"/>
      <c r="J65" s="31" t="s">
        <v>66</v>
      </c>
      <c r="K65" s="31" t="s">
        <v>67</v>
      </c>
      <c r="L65" s="31" t="s">
        <v>68</v>
      </c>
      <c r="M65" s="31" t="s">
        <v>69</v>
      </c>
      <c r="N65" s="31" t="s">
        <v>70</v>
      </c>
      <c r="O65" s="31" t="s">
        <v>71</v>
      </c>
      <c r="P65" s="31" t="s">
        <v>11</v>
      </c>
      <c r="Q65" s="17"/>
      <c r="R65" s="17"/>
    </row>
    <row r="66" spans="1:18" x14ac:dyDescent="0.25">
      <c r="A66" s="116" t="s">
        <v>3</v>
      </c>
      <c r="B66" s="157">
        <v>39</v>
      </c>
      <c r="C66" s="157">
        <v>3</v>
      </c>
      <c r="D66" s="157">
        <v>2</v>
      </c>
      <c r="E66" s="157">
        <v>3</v>
      </c>
      <c r="F66" s="157">
        <v>1</v>
      </c>
      <c r="G66" s="118">
        <f>SUM(B66:F66)</f>
        <v>48</v>
      </c>
      <c r="H66" s="87"/>
      <c r="I66" s="87"/>
      <c r="J66" s="116" t="s">
        <v>3</v>
      </c>
      <c r="K66" s="157">
        <v>3</v>
      </c>
      <c r="L66" s="157">
        <v>0</v>
      </c>
      <c r="M66" s="157">
        <v>0</v>
      </c>
      <c r="N66" s="157">
        <v>1</v>
      </c>
      <c r="O66" s="157">
        <v>0</v>
      </c>
      <c r="P66" s="118">
        <f>SUM(K66:O66)</f>
        <v>4</v>
      </c>
    </row>
    <row r="67" spans="1:18" x14ac:dyDescent="0.25">
      <c r="A67" s="116" t="s">
        <v>64</v>
      </c>
      <c r="B67" s="157">
        <v>18</v>
      </c>
      <c r="C67" s="157">
        <v>2</v>
      </c>
      <c r="D67" s="157">
        <v>1</v>
      </c>
      <c r="E67" s="157">
        <v>0</v>
      </c>
      <c r="F67" s="157">
        <v>0</v>
      </c>
      <c r="G67" s="118">
        <f t="shared" ref="G67:G86" si="4">SUM(B67:F67)</f>
        <v>21</v>
      </c>
      <c r="H67" s="87"/>
      <c r="I67" s="87"/>
      <c r="J67" s="116" t="s">
        <v>64</v>
      </c>
      <c r="K67" s="157">
        <v>0</v>
      </c>
      <c r="L67" s="157">
        <v>0</v>
      </c>
      <c r="M67" s="157">
        <v>0</v>
      </c>
      <c r="N67" s="157">
        <v>0</v>
      </c>
      <c r="O67" s="157">
        <v>0</v>
      </c>
      <c r="P67" s="118">
        <f t="shared" ref="P67:P86" si="5">SUM(K67:O67)</f>
        <v>0</v>
      </c>
    </row>
    <row r="68" spans="1:18" x14ac:dyDescent="0.25">
      <c r="A68" s="116" t="s">
        <v>65</v>
      </c>
      <c r="B68" s="169">
        <v>21</v>
      </c>
      <c r="C68" s="157">
        <v>1</v>
      </c>
      <c r="D68" s="157">
        <v>0</v>
      </c>
      <c r="E68" s="157">
        <v>0</v>
      </c>
      <c r="F68" s="157">
        <v>1</v>
      </c>
      <c r="G68" s="118">
        <f t="shared" si="4"/>
        <v>23</v>
      </c>
      <c r="H68" s="87"/>
      <c r="I68" s="87"/>
      <c r="J68" s="116" t="s">
        <v>65</v>
      </c>
      <c r="K68" s="157">
        <v>1</v>
      </c>
      <c r="L68" s="157">
        <v>0</v>
      </c>
      <c r="M68" s="157">
        <v>0</v>
      </c>
      <c r="N68" s="157">
        <v>0</v>
      </c>
      <c r="O68" s="157">
        <v>1</v>
      </c>
      <c r="P68" s="118">
        <f t="shared" si="5"/>
        <v>2</v>
      </c>
    </row>
    <row r="69" spans="1:18" x14ac:dyDescent="0.25">
      <c r="A69" s="116" t="s">
        <v>35</v>
      </c>
      <c r="B69" s="169">
        <v>37</v>
      </c>
      <c r="C69" s="157">
        <v>4</v>
      </c>
      <c r="D69" s="157">
        <v>1</v>
      </c>
      <c r="E69" s="157">
        <v>0</v>
      </c>
      <c r="F69" s="157">
        <v>0</v>
      </c>
      <c r="G69" s="118">
        <f t="shared" si="4"/>
        <v>42</v>
      </c>
      <c r="H69" s="87"/>
      <c r="I69" s="87"/>
      <c r="J69" s="116" t="s">
        <v>35</v>
      </c>
      <c r="K69" s="169">
        <v>1</v>
      </c>
      <c r="L69" s="157">
        <v>0</v>
      </c>
      <c r="M69" s="157">
        <v>0</v>
      </c>
      <c r="N69" s="157">
        <v>0</v>
      </c>
      <c r="O69" s="157">
        <v>0</v>
      </c>
      <c r="P69" s="118">
        <f t="shared" si="5"/>
        <v>1</v>
      </c>
    </row>
    <row r="70" spans="1:18" x14ac:dyDescent="0.25">
      <c r="A70" s="116" t="s">
        <v>36</v>
      </c>
      <c r="B70" s="169">
        <v>42</v>
      </c>
      <c r="C70" s="157">
        <v>6</v>
      </c>
      <c r="D70" s="157">
        <v>0</v>
      </c>
      <c r="E70" s="157">
        <v>2</v>
      </c>
      <c r="F70" s="157">
        <v>5</v>
      </c>
      <c r="G70" s="118">
        <f t="shared" si="4"/>
        <v>55</v>
      </c>
      <c r="H70" s="87"/>
      <c r="I70" s="87"/>
      <c r="J70" s="116" t="s">
        <v>36</v>
      </c>
      <c r="K70" s="169">
        <v>3</v>
      </c>
      <c r="L70" s="157">
        <v>0</v>
      </c>
      <c r="M70" s="157">
        <v>0</v>
      </c>
      <c r="N70" s="157">
        <v>0</v>
      </c>
      <c r="O70" s="157">
        <v>1</v>
      </c>
      <c r="P70" s="118">
        <f t="shared" si="5"/>
        <v>4</v>
      </c>
    </row>
    <row r="71" spans="1:18" x14ac:dyDescent="0.25">
      <c r="A71" s="116" t="s">
        <v>37</v>
      </c>
      <c r="B71" s="169">
        <v>44</v>
      </c>
      <c r="C71" s="157">
        <v>9</v>
      </c>
      <c r="D71" s="157">
        <v>2</v>
      </c>
      <c r="E71" s="157">
        <v>1</v>
      </c>
      <c r="F71" s="157">
        <v>1</v>
      </c>
      <c r="G71" s="118">
        <f t="shared" si="4"/>
        <v>57</v>
      </c>
      <c r="H71" s="87"/>
      <c r="I71" s="87"/>
      <c r="J71" s="116" t="s">
        <v>37</v>
      </c>
      <c r="K71" s="169">
        <v>3</v>
      </c>
      <c r="L71" s="157">
        <v>0</v>
      </c>
      <c r="M71" s="157">
        <v>0</v>
      </c>
      <c r="N71" s="157">
        <v>1</v>
      </c>
      <c r="O71" s="157">
        <v>0</v>
      </c>
      <c r="P71" s="118">
        <f t="shared" si="5"/>
        <v>4</v>
      </c>
    </row>
    <row r="72" spans="1:18" x14ac:dyDescent="0.25">
      <c r="A72" s="121" t="s">
        <v>38</v>
      </c>
      <c r="B72" s="169">
        <v>53</v>
      </c>
      <c r="C72" s="157">
        <v>3</v>
      </c>
      <c r="D72" s="157">
        <v>3</v>
      </c>
      <c r="E72" s="157">
        <v>0</v>
      </c>
      <c r="F72" s="157">
        <v>1</v>
      </c>
      <c r="G72" s="118">
        <f t="shared" si="4"/>
        <v>60</v>
      </c>
      <c r="H72" s="87"/>
      <c r="I72" s="87"/>
      <c r="J72" s="121" t="s">
        <v>38</v>
      </c>
      <c r="K72" s="169">
        <v>5</v>
      </c>
      <c r="L72" s="157">
        <v>1</v>
      </c>
      <c r="M72" s="157">
        <v>1</v>
      </c>
      <c r="N72" s="157">
        <v>0</v>
      </c>
      <c r="O72" s="157">
        <v>0</v>
      </c>
      <c r="P72" s="118">
        <f t="shared" si="5"/>
        <v>7</v>
      </c>
    </row>
    <row r="73" spans="1:18" x14ac:dyDescent="0.25">
      <c r="A73" s="121" t="s">
        <v>39</v>
      </c>
      <c r="B73" s="169">
        <v>50</v>
      </c>
      <c r="C73" s="157">
        <v>6</v>
      </c>
      <c r="D73" s="157">
        <v>1</v>
      </c>
      <c r="E73" s="157">
        <v>1</v>
      </c>
      <c r="F73" s="157">
        <v>1</v>
      </c>
      <c r="G73" s="118">
        <f t="shared" si="4"/>
        <v>59</v>
      </c>
      <c r="H73" s="87"/>
      <c r="I73" s="87"/>
      <c r="J73" s="121" t="s">
        <v>39</v>
      </c>
      <c r="K73" s="169">
        <v>6</v>
      </c>
      <c r="L73" s="157">
        <v>0</v>
      </c>
      <c r="M73" s="157">
        <v>1</v>
      </c>
      <c r="N73" s="157">
        <v>1</v>
      </c>
      <c r="O73" s="157">
        <v>0</v>
      </c>
      <c r="P73" s="118">
        <f t="shared" si="5"/>
        <v>8</v>
      </c>
    </row>
    <row r="74" spans="1:18" x14ac:dyDescent="0.25">
      <c r="A74" s="121" t="s">
        <v>40</v>
      </c>
      <c r="B74" s="169">
        <v>58</v>
      </c>
      <c r="C74" s="157">
        <v>0</v>
      </c>
      <c r="D74" s="157">
        <v>2</v>
      </c>
      <c r="E74" s="157">
        <v>0</v>
      </c>
      <c r="F74" s="157">
        <v>1</v>
      </c>
      <c r="G74" s="118">
        <f t="shared" si="4"/>
        <v>61</v>
      </c>
      <c r="H74" s="87"/>
      <c r="I74" s="87"/>
      <c r="J74" s="121" t="s">
        <v>40</v>
      </c>
      <c r="K74" s="169">
        <v>0</v>
      </c>
      <c r="L74" s="157">
        <v>0</v>
      </c>
      <c r="M74" s="157">
        <v>0</v>
      </c>
      <c r="N74" s="157">
        <v>0</v>
      </c>
      <c r="O74" s="157">
        <v>0</v>
      </c>
      <c r="P74" s="118">
        <f t="shared" si="5"/>
        <v>0</v>
      </c>
    </row>
    <row r="75" spans="1:18" x14ac:dyDescent="0.25">
      <c r="A75" s="121" t="s">
        <v>41</v>
      </c>
      <c r="B75" s="169">
        <v>71</v>
      </c>
      <c r="C75" s="157">
        <v>7</v>
      </c>
      <c r="D75" s="157">
        <v>3</v>
      </c>
      <c r="E75" s="157">
        <v>0</v>
      </c>
      <c r="F75" s="157">
        <v>1</v>
      </c>
      <c r="G75" s="118">
        <f t="shared" si="4"/>
        <v>82</v>
      </c>
      <c r="H75" s="87"/>
      <c r="I75" s="87"/>
      <c r="J75" s="121" t="s">
        <v>41</v>
      </c>
      <c r="K75" s="169">
        <v>3</v>
      </c>
      <c r="L75" s="157">
        <v>2</v>
      </c>
      <c r="M75" s="157">
        <v>0</v>
      </c>
      <c r="N75" s="157">
        <v>0</v>
      </c>
      <c r="O75" s="157">
        <v>0</v>
      </c>
      <c r="P75" s="118">
        <f t="shared" si="5"/>
        <v>5</v>
      </c>
    </row>
    <row r="76" spans="1:18" x14ac:dyDescent="0.25">
      <c r="A76" s="121" t="s">
        <v>42</v>
      </c>
      <c r="B76" s="169">
        <v>65</v>
      </c>
      <c r="C76" s="157">
        <v>4</v>
      </c>
      <c r="D76" s="157">
        <v>3</v>
      </c>
      <c r="E76" s="157">
        <v>0</v>
      </c>
      <c r="F76" s="157">
        <v>0</v>
      </c>
      <c r="G76" s="118">
        <f t="shared" si="4"/>
        <v>72</v>
      </c>
      <c r="H76" s="87"/>
      <c r="I76" s="87"/>
      <c r="J76" s="121" t="s">
        <v>42</v>
      </c>
      <c r="K76" s="169">
        <v>3</v>
      </c>
      <c r="L76" s="157">
        <v>1</v>
      </c>
      <c r="M76" s="157">
        <v>1</v>
      </c>
      <c r="N76" s="157">
        <v>0</v>
      </c>
      <c r="O76" s="157">
        <v>0</v>
      </c>
      <c r="P76" s="118">
        <f t="shared" si="5"/>
        <v>5</v>
      </c>
    </row>
    <row r="77" spans="1:18" x14ac:dyDescent="0.25">
      <c r="A77" s="121" t="s">
        <v>43</v>
      </c>
      <c r="B77" s="169">
        <v>85</v>
      </c>
      <c r="C77" s="157">
        <v>5</v>
      </c>
      <c r="D77" s="157">
        <v>5</v>
      </c>
      <c r="E77" s="157">
        <v>0</v>
      </c>
      <c r="F77" s="157">
        <v>0</v>
      </c>
      <c r="G77" s="118">
        <f t="shared" si="4"/>
        <v>95</v>
      </c>
      <c r="H77" s="87"/>
      <c r="I77" s="87"/>
      <c r="J77" s="121" t="s">
        <v>43</v>
      </c>
      <c r="K77" s="169">
        <v>9</v>
      </c>
      <c r="L77" s="157">
        <v>1</v>
      </c>
      <c r="M77" s="157">
        <v>1</v>
      </c>
      <c r="N77" s="157">
        <v>0</v>
      </c>
      <c r="O77" s="157">
        <v>0</v>
      </c>
      <c r="P77" s="118">
        <f t="shared" si="5"/>
        <v>11</v>
      </c>
    </row>
    <row r="78" spans="1:18" x14ac:dyDescent="0.25">
      <c r="A78" s="121" t="s">
        <v>44</v>
      </c>
      <c r="B78" s="169">
        <v>110</v>
      </c>
      <c r="C78" s="157">
        <v>0</v>
      </c>
      <c r="D78" s="157">
        <v>2</v>
      </c>
      <c r="E78" s="157">
        <v>0</v>
      </c>
      <c r="F78" s="157">
        <v>0</v>
      </c>
      <c r="G78" s="118">
        <f t="shared" si="4"/>
        <v>112</v>
      </c>
      <c r="H78" s="87"/>
      <c r="I78" s="87"/>
      <c r="J78" s="121" t="s">
        <v>44</v>
      </c>
      <c r="K78" s="169">
        <v>16</v>
      </c>
      <c r="L78" s="157">
        <v>0</v>
      </c>
      <c r="M78" s="157">
        <v>1</v>
      </c>
      <c r="N78" s="157">
        <v>0</v>
      </c>
      <c r="O78" s="157">
        <v>0</v>
      </c>
      <c r="P78" s="118">
        <f t="shared" si="5"/>
        <v>17</v>
      </c>
    </row>
    <row r="79" spans="1:18" x14ac:dyDescent="0.25">
      <c r="A79" s="121" t="s">
        <v>45</v>
      </c>
      <c r="B79" s="169">
        <v>105</v>
      </c>
      <c r="C79" s="157">
        <v>1</v>
      </c>
      <c r="D79" s="157">
        <v>1</v>
      </c>
      <c r="E79" s="157">
        <v>0</v>
      </c>
      <c r="F79" s="157">
        <v>0</v>
      </c>
      <c r="G79" s="118">
        <f t="shared" si="4"/>
        <v>107</v>
      </c>
      <c r="H79" s="87"/>
      <c r="I79" s="87"/>
      <c r="J79" s="121" t="s">
        <v>45</v>
      </c>
      <c r="K79" s="169">
        <v>8</v>
      </c>
      <c r="L79" s="157">
        <v>1</v>
      </c>
      <c r="M79" s="157">
        <v>1</v>
      </c>
      <c r="N79" s="157">
        <v>0</v>
      </c>
      <c r="O79" s="157">
        <v>0</v>
      </c>
      <c r="P79" s="118">
        <f t="shared" si="5"/>
        <v>10</v>
      </c>
    </row>
    <row r="80" spans="1:18" x14ac:dyDescent="0.25">
      <c r="A80" s="121" t="s">
        <v>46</v>
      </c>
      <c r="B80" s="169">
        <v>128</v>
      </c>
      <c r="C80" s="157">
        <v>0</v>
      </c>
      <c r="D80" s="157">
        <v>0</v>
      </c>
      <c r="E80" s="157">
        <v>1</v>
      </c>
      <c r="F80" s="157">
        <v>1</v>
      </c>
      <c r="G80" s="118">
        <f t="shared" si="4"/>
        <v>130</v>
      </c>
      <c r="H80" s="87"/>
      <c r="I80" s="87"/>
      <c r="J80" s="121" t="s">
        <v>46</v>
      </c>
      <c r="K80" s="169">
        <v>10</v>
      </c>
      <c r="L80" s="157">
        <v>0</v>
      </c>
      <c r="M80" s="157">
        <v>0</v>
      </c>
      <c r="N80" s="157">
        <v>1</v>
      </c>
      <c r="O80" s="157">
        <v>0</v>
      </c>
      <c r="P80" s="118">
        <f t="shared" si="5"/>
        <v>11</v>
      </c>
    </row>
    <row r="81" spans="1:18" x14ac:dyDescent="0.25">
      <c r="A81" s="121" t="s">
        <v>47</v>
      </c>
      <c r="B81" s="169">
        <v>103</v>
      </c>
      <c r="C81" s="157">
        <v>3</v>
      </c>
      <c r="D81" s="157">
        <v>1</v>
      </c>
      <c r="E81" s="157">
        <v>0</v>
      </c>
      <c r="F81" s="157">
        <v>1</v>
      </c>
      <c r="G81" s="118">
        <f t="shared" si="4"/>
        <v>108</v>
      </c>
      <c r="H81" s="87"/>
      <c r="I81" s="87"/>
      <c r="J81" s="121" t="s">
        <v>47</v>
      </c>
      <c r="K81" s="169">
        <v>25</v>
      </c>
      <c r="L81" s="157">
        <v>2</v>
      </c>
      <c r="M81" s="157">
        <v>0</v>
      </c>
      <c r="N81" s="157">
        <v>0</v>
      </c>
      <c r="O81" s="157">
        <v>0</v>
      </c>
      <c r="P81" s="118">
        <f t="shared" si="5"/>
        <v>27</v>
      </c>
    </row>
    <row r="82" spans="1:18" x14ac:dyDescent="0.25">
      <c r="A82" s="121" t="s">
        <v>48</v>
      </c>
      <c r="B82" s="169">
        <v>87</v>
      </c>
      <c r="C82" s="157">
        <v>1</v>
      </c>
      <c r="D82" s="157">
        <v>0</v>
      </c>
      <c r="E82" s="157">
        <v>0</v>
      </c>
      <c r="F82" s="157">
        <v>0</v>
      </c>
      <c r="G82" s="118">
        <f t="shared" si="4"/>
        <v>88</v>
      </c>
      <c r="H82" s="87"/>
      <c r="I82" s="87"/>
      <c r="J82" s="121" t="s">
        <v>48</v>
      </c>
      <c r="K82" s="169">
        <v>13</v>
      </c>
      <c r="L82" s="157">
        <v>0</v>
      </c>
      <c r="M82" s="157">
        <v>0</v>
      </c>
      <c r="N82" s="157">
        <v>0</v>
      </c>
      <c r="O82" s="157">
        <v>0</v>
      </c>
      <c r="P82" s="118">
        <f t="shared" si="5"/>
        <v>13</v>
      </c>
    </row>
    <row r="83" spans="1:18" x14ac:dyDescent="0.25">
      <c r="A83" s="121" t="s">
        <v>49</v>
      </c>
      <c r="B83" s="169">
        <v>87</v>
      </c>
      <c r="C83" s="157">
        <v>0</v>
      </c>
      <c r="D83" s="157">
        <v>0</v>
      </c>
      <c r="E83" s="157">
        <v>0</v>
      </c>
      <c r="F83" s="157">
        <v>0</v>
      </c>
      <c r="G83" s="118">
        <f t="shared" si="4"/>
        <v>87</v>
      </c>
      <c r="H83" s="87"/>
      <c r="I83" s="87"/>
      <c r="J83" s="121" t="s">
        <v>49</v>
      </c>
      <c r="K83" s="169">
        <v>23</v>
      </c>
      <c r="L83" s="157">
        <v>0</v>
      </c>
      <c r="M83" s="157">
        <v>0</v>
      </c>
      <c r="N83" s="157">
        <v>0</v>
      </c>
      <c r="O83" s="157">
        <v>0</v>
      </c>
      <c r="P83" s="118">
        <f t="shared" si="5"/>
        <v>23</v>
      </c>
    </row>
    <row r="84" spans="1:18" x14ac:dyDescent="0.25">
      <c r="A84" s="121" t="s">
        <v>50</v>
      </c>
      <c r="B84" s="169">
        <v>45</v>
      </c>
      <c r="C84" s="157">
        <v>0</v>
      </c>
      <c r="D84" s="157">
        <v>0</v>
      </c>
      <c r="E84" s="157">
        <v>0</v>
      </c>
      <c r="F84" s="157">
        <v>0</v>
      </c>
      <c r="G84" s="118">
        <f t="shared" si="4"/>
        <v>45</v>
      </c>
      <c r="H84" s="87"/>
      <c r="I84" s="87"/>
      <c r="J84" s="121" t="s">
        <v>50</v>
      </c>
      <c r="K84" s="169">
        <v>14</v>
      </c>
      <c r="L84" s="157">
        <v>0</v>
      </c>
      <c r="M84" s="157">
        <v>0</v>
      </c>
      <c r="N84" s="157">
        <v>0</v>
      </c>
      <c r="O84" s="157">
        <v>0</v>
      </c>
      <c r="P84" s="118">
        <f t="shared" si="5"/>
        <v>14</v>
      </c>
    </row>
    <row r="85" spans="1:18" x14ac:dyDescent="0.25">
      <c r="A85" s="121" t="s">
        <v>51</v>
      </c>
      <c r="B85" s="169">
        <v>6</v>
      </c>
      <c r="C85" s="157">
        <v>0</v>
      </c>
      <c r="D85" s="157">
        <v>0</v>
      </c>
      <c r="E85" s="157">
        <v>0</v>
      </c>
      <c r="F85" s="157">
        <v>0</v>
      </c>
      <c r="G85" s="118">
        <f t="shared" si="4"/>
        <v>6</v>
      </c>
      <c r="H85" s="87"/>
      <c r="I85" s="87"/>
      <c r="J85" s="121" t="s">
        <v>51</v>
      </c>
      <c r="K85" s="169">
        <v>1</v>
      </c>
      <c r="L85" s="157">
        <v>0</v>
      </c>
      <c r="M85" s="157">
        <v>0</v>
      </c>
      <c r="N85" s="157">
        <v>0</v>
      </c>
      <c r="O85" s="157">
        <v>0</v>
      </c>
      <c r="P85" s="118">
        <f t="shared" si="5"/>
        <v>1</v>
      </c>
    </row>
    <row r="86" spans="1:18" x14ac:dyDescent="0.25">
      <c r="A86" s="121" t="s">
        <v>52</v>
      </c>
      <c r="B86" s="157">
        <v>0</v>
      </c>
      <c r="C86" s="157">
        <v>0</v>
      </c>
      <c r="D86" s="157">
        <v>0</v>
      </c>
      <c r="E86" s="157">
        <v>0</v>
      </c>
      <c r="F86" s="157">
        <v>0</v>
      </c>
      <c r="G86" s="118">
        <f t="shared" si="4"/>
        <v>0</v>
      </c>
      <c r="H86" s="87"/>
      <c r="I86" s="87"/>
      <c r="J86" s="121" t="s">
        <v>52</v>
      </c>
      <c r="K86" s="157">
        <v>0</v>
      </c>
      <c r="L86" s="157">
        <v>0</v>
      </c>
      <c r="M86" s="157">
        <v>0</v>
      </c>
      <c r="N86" s="157">
        <v>0</v>
      </c>
      <c r="O86" s="157">
        <v>0</v>
      </c>
      <c r="P86" s="118">
        <f t="shared" si="5"/>
        <v>0</v>
      </c>
    </row>
    <row r="87" spans="1:18" x14ac:dyDescent="0.25">
      <c r="A87" s="119" t="s">
        <v>19</v>
      </c>
      <c r="B87" s="118">
        <f>SUM(B66:B86)</f>
        <v>1254</v>
      </c>
      <c r="C87" s="118">
        <f t="shared" ref="C87:F87" si="6">SUM(C66:C86)</f>
        <v>55</v>
      </c>
      <c r="D87" s="118">
        <f t="shared" si="6"/>
        <v>27</v>
      </c>
      <c r="E87" s="118">
        <f t="shared" si="6"/>
        <v>8</v>
      </c>
      <c r="F87" s="118">
        <f t="shared" si="6"/>
        <v>14</v>
      </c>
      <c r="G87" s="118">
        <f>SUM(G66:G86)</f>
        <v>1358</v>
      </c>
      <c r="H87" s="87"/>
      <c r="I87" s="87"/>
      <c r="J87" s="119" t="s">
        <v>19</v>
      </c>
      <c r="K87" s="118">
        <f>SUM(K66:K86)</f>
        <v>147</v>
      </c>
      <c r="L87" s="118">
        <f t="shared" ref="L87:O87" si="7">SUM(L66:L86)</f>
        <v>8</v>
      </c>
      <c r="M87" s="118">
        <f t="shared" si="7"/>
        <v>6</v>
      </c>
      <c r="N87" s="118">
        <f t="shared" si="7"/>
        <v>4</v>
      </c>
      <c r="O87" s="118">
        <f t="shared" si="7"/>
        <v>2</v>
      </c>
      <c r="P87" s="118">
        <f>SUM(P66:P86)</f>
        <v>167</v>
      </c>
    </row>
    <row r="89" spans="1:18" s="25" customFormat="1" x14ac:dyDescent="0.25">
      <c r="A89" s="2" t="s">
        <v>195</v>
      </c>
      <c r="B89" s="24"/>
      <c r="C89" s="24"/>
      <c r="D89" s="24"/>
      <c r="E89" s="24"/>
      <c r="F89" s="24"/>
      <c r="G89" s="24"/>
      <c r="H89" s="24"/>
      <c r="I89" s="24"/>
      <c r="J89" s="2" t="s">
        <v>192</v>
      </c>
      <c r="K89" s="24"/>
      <c r="L89" s="24"/>
      <c r="M89" s="24"/>
      <c r="N89" s="24"/>
      <c r="O89" s="24"/>
      <c r="P89" s="24"/>
      <c r="Q89" s="24"/>
      <c r="R89" s="24"/>
    </row>
    <row r="90" spans="1:18" s="25" customFormat="1" x14ac:dyDescent="0.25">
      <c r="A90" s="2" t="s">
        <v>106</v>
      </c>
      <c r="B90" s="24"/>
      <c r="C90" s="24"/>
      <c r="D90" s="24"/>
      <c r="E90" s="24"/>
      <c r="F90" s="24"/>
      <c r="G90" s="24"/>
      <c r="H90" s="24"/>
      <c r="I90" s="24"/>
      <c r="J90" s="2" t="s">
        <v>105</v>
      </c>
      <c r="K90" s="24"/>
      <c r="L90" s="24"/>
      <c r="M90" s="24"/>
      <c r="N90" s="24"/>
      <c r="O90" s="24"/>
      <c r="P90" s="24"/>
      <c r="Q90" s="24"/>
      <c r="R90" s="24"/>
    </row>
    <row r="92" spans="1:18" s="18" customFormat="1" ht="30" x14ac:dyDescent="0.25">
      <c r="A92" s="42" t="s">
        <v>53</v>
      </c>
      <c r="B92" s="42" t="s">
        <v>67</v>
      </c>
      <c r="C92" s="42" t="s">
        <v>68</v>
      </c>
      <c r="D92" s="42" t="s">
        <v>69</v>
      </c>
      <c r="E92" s="42" t="s">
        <v>70</v>
      </c>
      <c r="F92" s="42" t="s">
        <v>71</v>
      </c>
      <c r="G92" s="42" t="s">
        <v>11</v>
      </c>
      <c r="H92" s="3"/>
      <c r="I92" s="3"/>
      <c r="J92" s="42" t="s">
        <v>53</v>
      </c>
      <c r="K92" s="42" t="s">
        <v>67</v>
      </c>
      <c r="L92" s="42" t="s">
        <v>68</v>
      </c>
      <c r="M92" s="42" t="s">
        <v>69</v>
      </c>
      <c r="N92" s="42" t="s">
        <v>70</v>
      </c>
      <c r="O92" s="42" t="s">
        <v>71</v>
      </c>
      <c r="P92" s="42" t="s">
        <v>11</v>
      </c>
      <c r="Q92" s="17"/>
    </row>
    <row r="93" spans="1:18" x14ac:dyDescent="0.25">
      <c r="A93" s="116" t="s">
        <v>3</v>
      </c>
      <c r="B93" s="157">
        <v>25</v>
      </c>
      <c r="C93" s="157">
        <v>1</v>
      </c>
      <c r="D93" s="157">
        <v>1</v>
      </c>
      <c r="E93" s="157">
        <v>0</v>
      </c>
      <c r="F93" s="157">
        <v>2</v>
      </c>
      <c r="G93" s="118">
        <f>SUM(B93:F93)</f>
        <v>29</v>
      </c>
      <c r="H93" s="87"/>
      <c r="I93" s="87"/>
      <c r="J93" s="116" t="s">
        <v>3</v>
      </c>
      <c r="K93" s="157">
        <v>6</v>
      </c>
      <c r="L93" s="157">
        <v>0</v>
      </c>
      <c r="M93" s="157">
        <v>0</v>
      </c>
      <c r="N93" s="157">
        <v>0</v>
      </c>
      <c r="O93" s="157">
        <v>0</v>
      </c>
      <c r="P93" s="120">
        <f>SUM(K93:O93)</f>
        <v>6</v>
      </c>
      <c r="R93" s="13"/>
    </row>
    <row r="94" spans="1:18" x14ac:dyDescent="0.25">
      <c r="A94" s="116" t="s">
        <v>64</v>
      </c>
      <c r="B94" s="157">
        <v>4</v>
      </c>
      <c r="C94" s="157">
        <v>0</v>
      </c>
      <c r="D94" s="157">
        <v>0</v>
      </c>
      <c r="E94" s="157">
        <v>0</v>
      </c>
      <c r="F94" s="157">
        <v>1</v>
      </c>
      <c r="G94" s="118">
        <f t="shared" ref="G94:G113" si="8">SUM(B94:F94)</f>
        <v>5</v>
      </c>
      <c r="H94" s="87"/>
      <c r="I94" s="87"/>
      <c r="J94" s="116" t="s">
        <v>64</v>
      </c>
      <c r="K94" s="157">
        <v>0</v>
      </c>
      <c r="L94" s="157">
        <v>0</v>
      </c>
      <c r="M94" s="157">
        <v>0</v>
      </c>
      <c r="N94" s="157">
        <v>0</v>
      </c>
      <c r="O94" s="157">
        <v>1</v>
      </c>
      <c r="P94" s="120">
        <f t="shared" ref="P94:P113" si="9">SUM(K94:O94)</f>
        <v>1</v>
      </c>
      <c r="R94" s="13"/>
    </row>
    <row r="95" spans="1:18" x14ac:dyDescent="0.25">
      <c r="A95" s="116" t="s">
        <v>65</v>
      </c>
      <c r="B95" s="157">
        <v>11</v>
      </c>
      <c r="C95" s="157">
        <v>1</v>
      </c>
      <c r="D95" s="157">
        <v>1</v>
      </c>
      <c r="E95" s="157">
        <v>0</v>
      </c>
      <c r="F95" s="157">
        <v>1</v>
      </c>
      <c r="G95" s="118">
        <f t="shared" si="8"/>
        <v>14</v>
      </c>
      <c r="H95" s="87"/>
      <c r="I95" s="87"/>
      <c r="J95" s="116" t="s">
        <v>65</v>
      </c>
      <c r="K95" s="157">
        <v>2</v>
      </c>
      <c r="L95" s="157">
        <v>0</v>
      </c>
      <c r="M95" s="157">
        <v>0</v>
      </c>
      <c r="N95" s="157">
        <v>0</v>
      </c>
      <c r="O95" s="157">
        <v>0</v>
      </c>
      <c r="P95" s="120">
        <f t="shared" si="9"/>
        <v>2</v>
      </c>
      <c r="Q95" s="22"/>
      <c r="R95" s="13"/>
    </row>
    <row r="96" spans="1:18" x14ac:dyDescent="0.25">
      <c r="A96" s="116" t="s">
        <v>35</v>
      </c>
      <c r="B96" s="169">
        <v>17</v>
      </c>
      <c r="C96" s="157">
        <v>0</v>
      </c>
      <c r="D96" s="157">
        <v>0</v>
      </c>
      <c r="E96" s="157">
        <v>0</v>
      </c>
      <c r="F96" s="157">
        <v>0</v>
      </c>
      <c r="G96" s="118">
        <f t="shared" si="8"/>
        <v>17</v>
      </c>
      <c r="H96" s="87"/>
      <c r="I96" s="87"/>
      <c r="J96" s="116" t="s">
        <v>35</v>
      </c>
      <c r="K96" s="169">
        <v>2</v>
      </c>
      <c r="L96" s="157">
        <v>0</v>
      </c>
      <c r="M96" s="157">
        <v>0</v>
      </c>
      <c r="N96" s="157">
        <v>0</v>
      </c>
      <c r="O96" s="157">
        <v>0</v>
      </c>
      <c r="P96" s="120">
        <f t="shared" si="9"/>
        <v>2</v>
      </c>
      <c r="R96" s="13"/>
    </row>
    <row r="97" spans="1:18" x14ac:dyDescent="0.25">
      <c r="A97" s="116" t="s">
        <v>36</v>
      </c>
      <c r="B97" s="169">
        <v>16</v>
      </c>
      <c r="C97" s="157">
        <v>2</v>
      </c>
      <c r="D97" s="157">
        <v>0</v>
      </c>
      <c r="E97" s="157">
        <v>0</v>
      </c>
      <c r="F97" s="157">
        <v>0</v>
      </c>
      <c r="G97" s="118">
        <f t="shared" si="8"/>
        <v>18</v>
      </c>
      <c r="H97" s="87"/>
      <c r="I97" s="87"/>
      <c r="J97" s="116" t="s">
        <v>36</v>
      </c>
      <c r="K97" s="169">
        <v>2</v>
      </c>
      <c r="L97" s="157">
        <v>1</v>
      </c>
      <c r="M97" s="157">
        <v>0</v>
      </c>
      <c r="N97" s="157">
        <v>0</v>
      </c>
      <c r="O97" s="157">
        <v>0</v>
      </c>
      <c r="P97" s="120">
        <f t="shared" si="9"/>
        <v>3</v>
      </c>
      <c r="R97" s="13"/>
    </row>
    <row r="98" spans="1:18" x14ac:dyDescent="0.25">
      <c r="A98" s="116" t="s">
        <v>37</v>
      </c>
      <c r="B98" s="169">
        <v>11</v>
      </c>
      <c r="C98" s="157">
        <v>1</v>
      </c>
      <c r="D98" s="157">
        <v>1</v>
      </c>
      <c r="E98" s="157">
        <v>0</v>
      </c>
      <c r="F98" s="157">
        <v>0</v>
      </c>
      <c r="G98" s="118">
        <f t="shared" si="8"/>
        <v>13</v>
      </c>
      <c r="H98" s="87"/>
      <c r="I98" s="87"/>
      <c r="J98" s="116" t="s">
        <v>37</v>
      </c>
      <c r="K98" s="169">
        <v>1</v>
      </c>
      <c r="L98" s="157">
        <v>0</v>
      </c>
      <c r="M98" s="157">
        <v>0</v>
      </c>
      <c r="N98" s="157">
        <v>0</v>
      </c>
      <c r="O98" s="157">
        <v>0</v>
      </c>
      <c r="P98" s="120">
        <f t="shared" si="9"/>
        <v>1</v>
      </c>
      <c r="R98" s="13"/>
    </row>
    <row r="99" spans="1:18" x14ac:dyDescent="0.25">
      <c r="A99" s="121" t="s">
        <v>38</v>
      </c>
      <c r="B99" s="169">
        <v>12</v>
      </c>
      <c r="C99" s="157">
        <v>0</v>
      </c>
      <c r="D99" s="157">
        <v>1</v>
      </c>
      <c r="E99" s="157">
        <v>0</v>
      </c>
      <c r="F99" s="157">
        <v>0</v>
      </c>
      <c r="G99" s="118">
        <f t="shared" si="8"/>
        <v>13</v>
      </c>
      <c r="H99" s="87"/>
      <c r="I99" s="87"/>
      <c r="J99" s="121" t="s">
        <v>38</v>
      </c>
      <c r="K99" s="169">
        <v>1</v>
      </c>
      <c r="L99" s="157">
        <v>0</v>
      </c>
      <c r="M99" s="157">
        <v>1</v>
      </c>
      <c r="N99" s="157">
        <v>0</v>
      </c>
      <c r="O99" s="157">
        <v>0</v>
      </c>
      <c r="P99" s="120">
        <f t="shared" si="9"/>
        <v>2</v>
      </c>
      <c r="R99" s="13"/>
    </row>
    <row r="100" spans="1:18" x14ac:dyDescent="0.25">
      <c r="A100" s="121" t="s">
        <v>39</v>
      </c>
      <c r="B100" s="169">
        <v>11</v>
      </c>
      <c r="C100" s="157">
        <v>0</v>
      </c>
      <c r="D100" s="157">
        <v>0</v>
      </c>
      <c r="E100" s="157">
        <v>0</v>
      </c>
      <c r="F100" s="157">
        <v>0</v>
      </c>
      <c r="G100" s="118">
        <f t="shared" si="8"/>
        <v>11</v>
      </c>
      <c r="H100" s="87"/>
      <c r="I100" s="87"/>
      <c r="J100" s="121" t="s">
        <v>39</v>
      </c>
      <c r="K100" s="169">
        <v>2</v>
      </c>
      <c r="L100" s="157">
        <v>0</v>
      </c>
      <c r="M100" s="157">
        <v>0</v>
      </c>
      <c r="N100" s="157">
        <v>0</v>
      </c>
      <c r="O100" s="157">
        <v>0</v>
      </c>
      <c r="P100" s="120">
        <f t="shared" si="9"/>
        <v>2</v>
      </c>
      <c r="R100" s="13"/>
    </row>
    <row r="101" spans="1:18" x14ac:dyDescent="0.25">
      <c r="A101" s="121" t="s">
        <v>40</v>
      </c>
      <c r="B101" s="169">
        <v>14</v>
      </c>
      <c r="C101" s="157">
        <v>2</v>
      </c>
      <c r="D101" s="157">
        <v>0</v>
      </c>
      <c r="E101" s="157">
        <v>0</v>
      </c>
      <c r="F101" s="157">
        <v>0</v>
      </c>
      <c r="G101" s="118">
        <f t="shared" si="8"/>
        <v>16</v>
      </c>
      <c r="H101" s="87"/>
      <c r="I101" s="87"/>
      <c r="J101" s="121" t="s">
        <v>40</v>
      </c>
      <c r="K101" s="169">
        <v>0</v>
      </c>
      <c r="L101" s="157">
        <v>1</v>
      </c>
      <c r="M101" s="157">
        <v>0</v>
      </c>
      <c r="N101" s="157">
        <v>0</v>
      </c>
      <c r="O101" s="157">
        <v>0</v>
      </c>
      <c r="P101" s="120">
        <f t="shared" si="9"/>
        <v>1</v>
      </c>
      <c r="R101" s="13"/>
    </row>
    <row r="102" spans="1:18" x14ac:dyDescent="0.25">
      <c r="A102" s="121" t="s">
        <v>41</v>
      </c>
      <c r="B102" s="169">
        <v>20</v>
      </c>
      <c r="C102" s="157">
        <v>0</v>
      </c>
      <c r="D102" s="157">
        <v>0</v>
      </c>
      <c r="E102" s="157">
        <v>0</v>
      </c>
      <c r="F102" s="157">
        <v>0</v>
      </c>
      <c r="G102" s="118">
        <f t="shared" si="8"/>
        <v>20</v>
      </c>
      <c r="H102" s="87"/>
      <c r="I102" s="87"/>
      <c r="J102" s="121" t="s">
        <v>41</v>
      </c>
      <c r="K102" s="169">
        <v>4</v>
      </c>
      <c r="L102" s="157">
        <v>0</v>
      </c>
      <c r="M102" s="157">
        <v>0</v>
      </c>
      <c r="N102" s="157">
        <v>0</v>
      </c>
      <c r="O102" s="157">
        <v>0</v>
      </c>
      <c r="P102" s="120">
        <f t="shared" si="9"/>
        <v>4</v>
      </c>
      <c r="R102" s="13"/>
    </row>
    <row r="103" spans="1:18" x14ac:dyDescent="0.25">
      <c r="A103" s="121" t="s">
        <v>42</v>
      </c>
      <c r="B103" s="169">
        <v>24</v>
      </c>
      <c r="C103" s="157">
        <v>0</v>
      </c>
      <c r="D103" s="157">
        <v>1</v>
      </c>
      <c r="E103" s="157">
        <v>0</v>
      </c>
      <c r="F103" s="157">
        <v>0</v>
      </c>
      <c r="G103" s="118">
        <f t="shared" si="8"/>
        <v>25</v>
      </c>
      <c r="H103" s="87"/>
      <c r="I103" s="87"/>
      <c r="J103" s="121" t="s">
        <v>42</v>
      </c>
      <c r="K103" s="169">
        <v>2</v>
      </c>
      <c r="L103" s="157">
        <v>0</v>
      </c>
      <c r="M103" s="157">
        <v>1</v>
      </c>
      <c r="N103" s="157">
        <v>0</v>
      </c>
      <c r="O103" s="157">
        <v>0</v>
      </c>
      <c r="P103" s="120">
        <f t="shared" si="9"/>
        <v>3</v>
      </c>
      <c r="R103" s="13"/>
    </row>
    <row r="104" spans="1:18" x14ac:dyDescent="0.25">
      <c r="A104" s="121" t="s">
        <v>43</v>
      </c>
      <c r="B104" s="169">
        <v>28</v>
      </c>
      <c r="C104" s="157">
        <v>0</v>
      </c>
      <c r="D104" s="157">
        <v>0</v>
      </c>
      <c r="E104" s="157">
        <v>0</v>
      </c>
      <c r="F104" s="157">
        <v>0</v>
      </c>
      <c r="G104" s="118">
        <f t="shared" si="8"/>
        <v>28</v>
      </c>
      <c r="H104" s="87"/>
      <c r="I104" s="87"/>
      <c r="J104" s="121" t="s">
        <v>43</v>
      </c>
      <c r="K104" s="169">
        <v>0</v>
      </c>
      <c r="L104" s="157">
        <v>0</v>
      </c>
      <c r="M104" s="157">
        <v>0</v>
      </c>
      <c r="N104" s="157">
        <v>0</v>
      </c>
      <c r="O104" s="157">
        <v>0</v>
      </c>
      <c r="P104" s="120">
        <f t="shared" si="9"/>
        <v>0</v>
      </c>
      <c r="R104" s="13"/>
    </row>
    <row r="105" spans="1:18" x14ac:dyDescent="0.25">
      <c r="A105" s="121" t="s">
        <v>44</v>
      </c>
      <c r="B105" s="169">
        <v>33</v>
      </c>
      <c r="C105" s="157">
        <v>0</v>
      </c>
      <c r="D105" s="157">
        <v>1</v>
      </c>
      <c r="E105" s="157">
        <v>0</v>
      </c>
      <c r="F105" s="157">
        <v>1</v>
      </c>
      <c r="G105" s="118">
        <f t="shared" si="8"/>
        <v>35</v>
      </c>
      <c r="H105" s="87"/>
      <c r="I105" s="87"/>
      <c r="J105" s="121" t="s">
        <v>44</v>
      </c>
      <c r="K105" s="169">
        <v>5</v>
      </c>
      <c r="L105" s="157">
        <v>0</v>
      </c>
      <c r="M105" s="157">
        <v>1</v>
      </c>
      <c r="N105" s="157">
        <v>0</v>
      </c>
      <c r="O105" s="157">
        <v>0</v>
      </c>
      <c r="P105" s="120">
        <f t="shared" si="9"/>
        <v>6</v>
      </c>
      <c r="R105" s="13"/>
    </row>
    <row r="106" spans="1:18" x14ac:dyDescent="0.25">
      <c r="A106" s="121" t="s">
        <v>45</v>
      </c>
      <c r="B106" s="169">
        <v>34</v>
      </c>
      <c r="C106" s="157">
        <v>0</v>
      </c>
      <c r="D106" s="157">
        <v>0</v>
      </c>
      <c r="E106" s="157">
        <v>0</v>
      </c>
      <c r="F106" s="157">
        <v>1</v>
      </c>
      <c r="G106" s="118">
        <f t="shared" si="8"/>
        <v>35</v>
      </c>
      <c r="H106" s="87"/>
      <c r="I106" s="87"/>
      <c r="J106" s="121" t="s">
        <v>45</v>
      </c>
      <c r="K106" s="169">
        <v>3</v>
      </c>
      <c r="L106" s="157">
        <v>0</v>
      </c>
      <c r="M106" s="157">
        <v>0</v>
      </c>
      <c r="N106" s="157">
        <v>0</v>
      </c>
      <c r="O106" s="157">
        <v>0</v>
      </c>
      <c r="P106" s="120">
        <f t="shared" si="9"/>
        <v>3</v>
      </c>
      <c r="R106" s="13"/>
    </row>
    <row r="107" spans="1:18" x14ac:dyDescent="0.25">
      <c r="A107" s="121" t="s">
        <v>46</v>
      </c>
      <c r="B107" s="169">
        <v>58</v>
      </c>
      <c r="C107" s="157">
        <v>2</v>
      </c>
      <c r="D107" s="157">
        <v>1</v>
      </c>
      <c r="E107" s="157">
        <v>0</v>
      </c>
      <c r="F107" s="157">
        <v>1</v>
      </c>
      <c r="G107" s="118">
        <f t="shared" si="8"/>
        <v>62</v>
      </c>
      <c r="H107" s="87"/>
      <c r="I107" s="87"/>
      <c r="J107" s="121" t="s">
        <v>46</v>
      </c>
      <c r="K107" s="169">
        <v>13</v>
      </c>
      <c r="L107" s="157">
        <v>0</v>
      </c>
      <c r="M107" s="157">
        <v>1</v>
      </c>
      <c r="N107" s="157">
        <v>0</v>
      </c>
      <c r="O107" s="157">
        <v>1</v>
      </c>
      <c r="P107" s="120">
        <f t="shared" si="9"/>
        <v>15</v>
      </c>
      <c r="R107" s="13"/>
    </row>
    <row r="108" spans="1:18" x14ac:dyDescent="0.25">
      <c r="A108" s="121" t="s">
        <v>47</v>
      </c>
      <c r="B108" s="169">
        <v>64</v>
      </c>
      <c r="C108" s="157">
        <v>0</v>
      </c>
      <c r="D108" s="157">
        <v>0</v>
      </c>
      <c r="E108" s="157">
        <v>1</v>
      </c>
      <c r="F108" s="157">
        <v>1</v>
      </c>
      <c r="G108" s="118">
        <f t="shared" si="8"/>
        <v>66</v>
      </c>
      <c r="H108" s="87"/>
      <c r="I108" s="87"/>
      <c r="J108" s="121" t="s">
        <v>47</v>
      </c>
      <c r="K108" s="169">
        <v>5</v>
      </c>
      <c r="L108" s="157">
        <v>0</v>
      </c>
      <c r="M108" s="157">
        <v>0</v>
      </c>
      <c r="N108" s="157">
        <v>0</v>
      </c>
      <c r="O108" s="157">
        <v>1</v>
      </c>
      <c r="P108" s="120">
        <f t="shared" si="9"/>
        <v>6</v>
      </c>
      <c r="R108" s="13"/>
    </row>
    <row r="109" spans="1:18" x14ac:dyDescent="0.25">
      <c r="A109" s="121" t="s">
        <v>48</v>
      </c>
      <c r="B109" s="169">
        <v>66</v>
      </c>
      <c r="C109" s="157">
        <v>0</v>
      </c>
      <c r="D109" s="157">
        <v>0</v>
      </c>
      <c r="E109" s="157">
        <v>0</v>
      </c>
      <c r="F109" s="157">
        <v>0</v>
      </c>
      <c r="G109" s="118">
        <f t="shared" si="8"/>
        <v>66</v>
      </c>
      <c r="H109" s="87"/>
      <c r="I109" s="87"/>
      <c r="J109" s="121" t="s">
        <v>48</v>
      </c>
      <c r="K109" s="169">
        <v>13</v>
      </c>
      <c r="L109" s="157">
        <v>0</v>
      </c>
      <c r="M109" s="157">
        <v>0</v>
      </c>
      <c r="N109" s="157">
        <v>0</v>
      </c>
      <c r="O109" s="157">
        <v>0</v>
      </c>
      <c r="P109" s="120">
        <f t="shared" si="9"/>
        <v>13</v>
      </c>
      <c r="R109" s="13"/>
    </row>
    <row r="110" spans="1:18" x14ac:dyDescent="0.25">
      <c r="A110" s="121" t="s">
        <v>49</v>
      </c>
      <c r="B110" s="169">
        <v>65</v>
      </c>
      <c r="C110" s="157">
        <v>1</v>
      </c>
      <c r="D110" s="157">
        <v>0</v>
      </c>
      <c r="E110" s="157">
        <v>0</v>
      </c>
      <c r="F110" s="157">
        <v>0</v>
      </c>
      <c r="G110" s="118">
        <f t="shared" si="8"/>
        <v>66</v>
      </c>
      <c r="H110" s="87"/>
      <c r="I110" s="87"/>
      <c r="J110" s="121" t="s">
        <v>49</v>
      </c>
      <c r="K110" s="169">
        <v>17</v>
      </c>
      <c r="L110" s="157">
        <v>0</v>
      </c>
      <c r="M110" s="157">
        <v>0</v>
      </c>
      <c r="N110" s="157">
        <v>0</v>
      </c>
      <c r="O110" s="157">
        <v>0</v>
      </c>
      <c r="P110" s="120">
        <f t="shared" si="9"/>
        <v>17</v>
      </c>
      <c r="R110" s="13"/>
    </row>
    <row r="111" spans="1:18" x14ac:dyDescent="0.25">
      <c r="A111" s="121" t="s">
        <v>50</v>
      </c>
      <c r="B111" s="169">
        <v>53</v>
      </c>
      <c r="C111" s="157">
        <v>0</v>
      </c>
      <c r="D111" s="157">
        <v>0</v>
      </c>
      <c r="E111" s="157">
        <v>0</v>
      </c>
      <c r="F111" s="157">
        <v>0</v>
      </c>
      <c r="G111" s="118">
        <f t="shared" si="8"/>
        <v>53</v>
      </c>
      <c r="H111" s="87"/>
      <c r="I111" s="87"/>
      <c r="J111" s="121" t="s">
        <v>50</v>
      </c>
      <c r="K111" s="169">
        <v>7</v>
      </c>
      <c r="L111" s="157">
        <v>0</v>
      </c>
      <c r="M111" s="157">
        <v>0</v>
      </c>
      <c r="N111" s="157">
        <v>0</v>
      </c>
      <c r="O111" s="157">
        <v>0</v>
      </c>
      <c r="P111" s="120">
        <f t="shared" si="9"/>
        <v>7</v>
      </c>
      <c r="R111" s="13"/>
    </row>
    <row r="112" spans="1:18" x14ac:dyDescent="0.25">
      <c r="A112" s="121" t="s">
        <v>51</v>
      </c>
      <c r="B112" s="169">
        <v>17</v>
      </c>
      <c r="C112" s="157">
        <v>0</v>
      </c>
      <c r="D112" s="157">
        <v>0</v>
      </c>
      <c r="E112" s="157">
        <v>0</v>
      </c>
      <c r="F112" s="157">
        <v>0</v>
      </c>
      <c r="G112" s="118">
        <f t="shared" si="8"/>
        <v>17</v>
      </c>
      <c r="H112" s="87"/>
      <c r="I112" s="87"/>
      <c r="J112" s="121" t="s">
        <v>51</v>
      </c>
      <c r="K112" s="169">
        <v>6</v>
      </c>
      <c r="L112" s="157">
        <v>0</v>
      </c>
      <c r="M112" s="157">
        <v>0</v>
      </c>
      <c r="N112" s="157">
        <v>0</v>
      </c>
      <c r="O112" s="157">
        <v>0</v>
      </c>
      <c r="P112" s="120">
        <f t="shared" si="9"/>
        <v>6</v>
      </c>
      <c r="R112" s="13"/>
    </row>
    <row r="113" spans="1:18" x14ac:dyDescent="0.25">
      <c r="A113" s="121" t="s">
        <v>52</v>
      </c>
      <c r="B113" s="169">
        <v>2</v>
      </c>
      <c r="C113" s="157">
        <v>0</v>
      </c>
      <c r="D113" s="157">
        <v>0</v>
      </c>
      <c r="E113" s="157">
        <v>0</v>
      </c>
      <c r="F113" s="157">
        <v>0</v>
      </c>
      <c r="G113" s="118">
        <f t="shared" si="8"/>
        <v>2</v>
      </c>
      <c r="H113" s="87"/>
      <c r="I113" s="87"/>
      <c r="J113" s="121" t="s">
        <v>52</v>
      </c>
      <c r="K113" s="169">
        <v>1</v>
      </c>
      <c r="L113" s="157">
        <v>0</v>
      </c>
      <c r="M113" s="157">
        <v>0</v>
      </c>
      <c r="N113" s="157">
        <v>0</v>
      </c>
      <c r="O113" s="157">
        <v>0</v>
      </c>
      <c r="P113" s="120">
        <f t="shared" si="9"/>
        <v>1</v>
      </c>
      <c r="R113" s="13"/>
    </row>
    <row r="114" spans="1:18" x14ac:dyDescent="0.25">
      <c r="A114" s="119" t="s">
        <v>19</v>
      </c>
      <c r="B114" s="118">
        <f>SUM(B93:B113)</f>
        <v>585</v>
      </c>
      <c r="C114" s="118">
        <f t="shared" ref="C114:F114" si="10">SUM(C93:C113)</f>
        <v>10</v>
      </c>
      <c r="D114" s="118">
        <f t="shared" si="10"/>
        <v>7</v>
      </c>
      <c r="E114" s="118">
        <f t="shared" si="10"/>
        <v>1</v>
      </c>
      <c r="F114" s="118">
        <f t="shared" si="10"/>
        <v>8</v>
      </c>
      <c r="G114" s="118">
        <f>SUM(G93:G113)</f>
        <v>611</v>
      </c>
      <c r="H114" s="87"/>
      <c r="I114" s="87"/>
      <c r="J114" s="119" t="s">
        <v>19</v>
      </c>
      <c r="K114" s="120">
        <f>SUM(K93:K113)</f>
        <v>92</v>
      </c>
      <c r="L114" s="120">
        <f t="shared" ref="L114:O114" si="11">SUM(L93:L113)</f>
        <v>2</v>
      </c>
      <c r="M114" s="120">
        <f t="shared" si="11"/>
        <v>4</v>
      </c>
      <c r="N114" s="120">
        <f t="shared" si="11"/>
        <v>0</v>
      </c>
      <c r="O114" s="120">
        <f t="shared" si="11"/>
        <v>3</v>
      </c>
      <c r="P114" s="120">
        <f>SUM(P93:P113)</f>
        <v>101</v>
      </c>
      <c r="R114" s="13"/>
    </row>
    <row r="116" spans="1:18" s="25" customFormat="1" x14ac:dyDescent="0.25">
      <c r="A116" s="24" t="s">
        <v>251</v>
      </c>
      <c r="B116" s="24"/>
      <c r="C116" s="24"/>
      <c r="D116" s="24"/>
      <c r="E116" s="24"/>
      <c r="F116" s="24"/>
      <c r="G116" s="24"/>
      <c r="H116" s="24"/>
      <c r="I116" s="24"/>
      <c r="J116" s="24"/>
      <c r="K116" s="24"/>
      <c r="L116" s="24"/>
      <c r="M116" s="24"/>
      <c r="N116" s="24"/>
      <c r="O116" s="24"/>
      <c r="P116" s="24"/>
      <c r="Q116" s="24"/>
      <c r="R116" s="24"/>
    </row>
    <row r="117" spans="1:18" x14ac:dyDescent="0.25">
      <c r="B117" s="197"/>
      <c r="C117" s="197"/>
      <c r="D117" s="197"/>
      <c r="E117" s="197"/>
      <c r="F117" s="197"/>
      <c r="G117" s="197"/>
      <c r="H117" s="197"/>
      <c r="I117" s="197"/>
      <c r="J117" s="197"/>
    </row>
    <row r="118" spans="1:18" s="18" customFormat="1" ht="30" x14ac:dyDescent="0.25">
      <c r="A118" s="63" t="s">
        <v>0</v>
      </c>
      <c r="B118" s="63" t="s">
        <v>72</v>
      </c>
      <c r="C118" s="63" t="s">
        <v>73</v>
      </c>
      <c r="D118" s="63" t="s">
        <v>74</v>
      </c>
      <c r="E118" s="63" t="s">
        <v>75</v>
      </c>
      <c r="F118" s="63" t="s">
        <v>300</v>
      </c>
      <c r="G118" s="63" t="s">
        <v>316</v>
      </c>
      <c r="H118" s="63" t="s">
        <v>317</v>
      </c>
      <c r="I118" s="63" t="s">
        <v>63</v>
      </c>
      <c r="J118" s="63" t="s">
        <v>71</v>
      </c>
      <c r="K118" s="63" t="s">
        <v>11</v>
      </c>
      <c r="L118" s="17"/>
      <c r="M118" s="17"/>
      <c r="N118" s="17"/>
      <c r="O118" s="17"/>
      <c r="P118" s="17"/>
      <c r="Q118" s="17"/>
      <c r="R118" s="17"/>
    </row>
    <row r="119" spans="1:18" x14ac:dyDescent="0.25">
      <c r="A119" s="116" t="s">
        <v>3</v>
      </c>
      <c r="B119" s="157">
        <v>20</v>
      </c>
      <c r="C119" s="157">
        <v>0</v>
      </c>
      <c r="D119" s="157">
        <v>0</v>
      </c>
      <c r="E119" s="157">
        <v>11</v>
      </c>
      <c r="F119" s="157">
        <v>0</v>
      </c>
      <c r="G119" s="157">
        <v>0</v>
      </c>
      <c r="H119" s="157">
        <v>0</v>
      </c>
      <c r="I119" s="157">
        <v>0</v>
      </c>
      <c r="J119" s="157">
        <v>2</v>
      </c>
      <c r="K119" s="120">
        <f>SUM(B119:J119)</f>
        <v>33</v>
      </c>
    </row>
    <row r="120" spans="1:18" x14ac:dyDescent="0.25">
      <c r="A120" s="116" t="s">
        <v>64</v>
      </c>
      <c r="B120" s="157">
        <v>7</v>
      </c>
      <c r="C120" s="157">
        <v>1</v>
      </c>
      <c r="D120" s="157">
        <v>0</v>
      </c>
      <c r="E120" s="157">
        <v>3</v>
      </c>
      <c r="F120" s="157">
        <v>0</v>
      </c>
      <c r="G120" s="157">
        <v>0</v>
      </c>
      <c r="H120" s="157">
        <v>0</v>
      </c>
      <c r="I120" s="157">
        <v>0</v>
      </c>
      <c r="J120" s="157">
        <v>0</v>
      </c>
      <c r="K120" s="120">
        <f t="shared" ref="K120:K139" si="12">SUM(B120:J120)</f>
        <v>11</v>
      </c>
      <c r="O120" s="21"/>
    </row>
    <row r="121" spans="1:18" x14ac:dyDescent="0.25">
      <c r="A121" s="116" t="s">
        <v>65</v>
      </c>
      <c r="B121" s="157">
        <v>17</v>
      </c>
      <c r="C121" s="157">
        <v>4</v>
      </c>
      <c r="D121" s="157">
        <v>0</v>
      </c>
      <c r="E121" s="157">
        <v>3</v>
      </c>
      <c r="F121" s="157">
        <v>0</v>
      </c>
      <c r="G121" s="157">
        <v>0</v>
      </c>
      <c r="H121" s="157">
        <v>0</v>
      </c>
      <c r="I121" s="157">
        <v>0</v>
      </c>
      <c r="J121" s="157">
        <v>0</v>
      </c>
      <c r="K121" s="120">
        <f t="shared" si="12"/>
        <v>24</v>
      </c>
      <c r="O121" s="22"/>
    </row>
    <row r="122" spans="1:18" x14ac:dyDescent="0.25">
      <c r="A122" s="116" t="s">
        <v>35</v>
      </c>
      <c r="B122" s="169">
        <v>20</v>
      </c>
      <c r="C122" s="157">
        <v>6</v>
      </c>
      <c r="D122" s="157">
        <v>1</v>
      </c>
      <c r="E122" s="157">
        <v>1</v>
      </c>
      <c r="F122" s="157">
        <v>0</v>
      </c>
      <c r="G122" s="157">
        <v>0</v>
      </c>
      <c r="H122" s="157">
        <v>0</v>
      </c>
      <c r="I122" s="157">
        <v>0</v>
      </c>
      <c r="J122" s="157">
        <v>0</v>
      </c>
      <c r="K122" s="120">
        <f t="shared" si="12"/>
        <v>28</v>
      </c>
      <c r="N122" s="21"/>
    </row>
    <row r="123" spans="1:18" x14ac:dyDescent="0.25">
      <c r="A123" s="116" t="s">
        <v>36</v>
      </c>
      <c r="B123" s="169">
        <v>45</v>
      </c>
      <c r="C123" s="157">
        <v>10</v>
      </c>
      <c r="D123" s="157">
        <v>0</v>
      </c>
      <c r="E123" s="157">
        <v>1</v>
      </c>
      <c r="F123" s="157">
        <v>1</v>
      </c>
      <c r="G123" s="157">
        <v>0</v>
      </c>
      <c r="H123" s="157">
        <v>0</v>
      </c>
      <c r="I123" s="157">
        <v>0</v>
      </c>
      <c r="J123" s="157">
        <v>2</v>
      </c>
      <c r="K123" s="120">
        <f t="shared" si="12"/>
        <v>59</v>
      </c>
      <c r="N123" s="22"/>
    </row>
    <row r="124" spans="1:18" x14ac:dyDescent="0.25">
      <c r="A124" s="116" t="s">
        <v>37</v>
      </c>
      <c r="B124" s="169">
        <v>34</v>
      </c>
      <c r="C124" s="157">
        <v>13</v>
      </c>
      <c r="D124" s="157">
        <v>0</v>
      </c>
      <c r="E124" s="157">
        <v>4</v>
      </c>
      <c r="F124" s="157">
        <v>0</v>
      </c>
      <c r="G124" s="157">
        <v>0</v>
      </c>
      <c r="H124" s="157">
        <v>0</v>
      </c>
      <c r="I124" s="157">
        <v>0</v>
      </c>
      <c r="J124" s="157">
        <v>1</v>
      </c>
      <c r="K124" s="120">
        <f t="shared" si="12"/>
        <v>52</v>
      </c>
    </row>
    <row r="125" spans="1:18" x14ac:dyDescent="0.25">
      <c r="A125" s="116" t="s">
        <v>38</v>
      </c>
      <c r="B125" s="169">
        <v>36</v>
      </c>
      <c r="C125" s="157">
        <v>6</v>
      </c>
      <c r="D125" s="157">
        <v>0</v>
      </c>
      <c r="E125" s="157">
        <v>3</v>
      </c>
      <c r="F125" s="157">
        <v>0</v>
      </c>
      <c r="G125" s="157">
        <v>0</v>
      </c>
      <c r="H125" s="157">
        <v>0</v>
      </c>
      <c r="I125" s="157">
        <v>0</v>
      </c>
      <c r="J125" s="157">
        <v>0</v>
      </c>
      <c r="K125" s="120">
        <f t="shared" si="12"/>
        <v>45</v>
      </c>
    </row>
    <row r="126" spans="1:18" x14ac:dyDescent="0.25">
      <c r="A126" s="116" t="s">
        <v>39</v>
      </c>
      <c r="B126" s="169">
        <v>39</v>
      </c>
      <c r="C126" s="157">
        <v>4</v>
      </c>
      <c r="D126" s="157">
        <v>0</v>
      </c>
      <c r="E126" s="157">
        <v>2</v>
      </c>
      <c r="F126" s="157">
        <v>0</v>
      </c>
      <c r="G126" s="157">
        <v>0</v>
      </c>
      <c r="H126" s="157">
        <v>0</v>
      </c>
      <c r="I126" s="157">
        <v>0</v>
      </c>
      <c r="J126" s="157">
        <v>2</v>
      </c>
      <c r="K126" s="120">
        <f t="shared" si="12"/>
        <v>47</v>
      </c>
    </row>
    <row r="127" spans="1:18" x14ac:dyDescent="0.25">
      <c r="A127" s="116" t="s">
        <v>40</v>
      </c>
      <c r="B127" s="169">
        <v>37</v>
      </c>
      <c r="C127" s="157">
        <v>5</v>
      </c>
      <c r="D127" s="157">
        <v>0</v>
      </c>
      <c r="E127" s="157">
        <v>2</v>
      </c>
      <c r="F127" s="157">
        <v>0</v>
      </c>
      <c r="G127" s="157">
        <v>0</v>
      </c>
      <c r="H127" s="157">
        <v>0</v>
      </c>
      <c r="I127" s="157">
        <v>0</v>
      </c>
      <c r="J127" s="157">
        <v>0</v>
      </c>
      <c r="K127" s="120">
        <f t="shared" si="12"/>
        <v>44</v>
      </c>
    </row>
    <row r="128" spans="1:18" x14ac:dyDescent="0.25">
      <c r="A128" s="116" t="s">
        <v>41</v>
      </c>
      <c r="B128" s="169">
        <v>47</v>
      </c>
      <c r="C128" s="157">
        <v>10</v>
      </c>
      <c r="D128" s="157">
        <v>0</v>
      </c>
      <c r="E128" s="157">
        <v>4</v>
      </c>
      <c r="F128" s="157">
        <v>0</v>
      </c>
      <c r="G128" s="157">
        <v>0</v>
      </c>
      <c r="H128" s="157">
        <v>0</v>
      </c>
      <c r="I128" s="157">
        <v>0</v>
      </c>
      <c r="J128" s="157">
        <v>2</v>
      </c>
      <c r="K128" s="120">
        <f t="shared" si="12"/>
        <v>63</v>
      </c>
    </row>
    <row r="129" spans="1:18" x14ac:dyDescent="0.25">
      <c r="A129" s="116" t="s">
        <v>42</v>
      </c>
      <c r="B129" s="169">
        <v>45</v>
      </c>
      <c r="C129" s="157">
        <v>6</v>
      </c>
      <c r="D129" s="157">
        <v>0</v>
      </c>
      <c r="E129" s="157">
        <v>7</v>
      </c>
      <c r="F129" s="157">
        <v>1</v>
      </c>
      <c r="G129" s="157">
        <v>0</v>
      </c>
      <c r="H129" s="157">
        <v>0</v>
      </c>
      <c r="I129" s="157">
        <v>1</v>
      </c>
      <c r="J129" s="157">
        <v>0</v>
      </c>
      <c r="K129" s="120">
        <f t="shared" si="12"/>
        <v>60</v>
      </c>
    </row>
    <row r="130" spans="1:18" x14ac:dyDescent="0.25">
      <c r="A130" s="116" t="s">
        <v>43</v>
      </c>
      <c r="B130" s="169">
        <v>59</v>
      </c>
      <c r="C130" s="157">
        <v>11</v>
      </c>
      <c r="D130" s="157">
        <v>1</v>
      </c>
      <c r="E130" s="157">
        <v>8</v>
      </c>
      <c r="F130" s="157">
        <v>0</v>
      </c>
      <c r="G130" s="157">
        <v>0</v>
      </c>
      <c r="H130" s="157">
        <v>0</v>
      </c>
      <c r="I130" s="157">
        <v>0</v>
      </c>
      <c r="J130" s="157">
        <v>0</v>
      </c>
      <c r="K130" s="120">
        <f t="shared" si="12"/>
        <v>79</v>
      </c>
    </row>
    <row r="131" spans="1:18" x14ac:dyDescent="0.25">
      <c r="A131" s="116" t="s">
        <v>44</v>
      </c>
      <c r="B131" s="169">
        <v>65</v>
      </c>
      <c r="C131" s="157">
        <v>11</v>
      </c>
      <c r="D131" s="157">
        <v>0</v>
      </c>
      <c r="E131" s="157">
        <v>7</v>
      </c>
      <c r="F131" s="157">
        <v>2</v>
      </c>
      <c r="G131" s="157">
        <v>0</v>
      </c>
      <c r="H131" s="157">
        <v>0</v>
      </c>
      <c r="I131" s="157">
        <v>0</v>
      </c>
      <c r="J131" s="157">
        <v>2</v>
      </c>
      <c r="K131" s="120">
        <f t="shared" si="12"/>
        <v>87</v>
      </c>
    </row>
    <row r="132" spans="1:18" x14ac:dyDescent="0.25">
      <c r="A132" s="116" t="s">
        <v>45</v>
      </c>
      <c r="B132" s="169">
        <v>75</v>
      </c>
      <c r="C132" s="157">
        <v>9</v>
      </c>
      <c r="D132" s="157">
        <v>0</v>
      </c>
      <c r="E132" s="157">
        <v>3</v>
      </c>
      <c r="F132" s="157">
        <v>0</v>
      </c>
      <c r="G132" s="157">
        <v>0</v>
      </c>
      <c r="H132" s="157">
        <v>0</v>
      </c>
      <c r="I132" s="157">
        <v>0</v>
      </c>
      <c r="J132" s="157">
        <v>2</v>
      </c>
      <c r="K132" s="120">
        <f t="shared" si="12"/>
        <v>89</v>
      </c>
    </row>
    <row r="133" spans="1:18" x14ac:dyDescent="0.25">
      <c r="A133" s="116" t="s">
        <v>46</v>
      </c>
      <c r="B133" s="169">
        <v>92</v>
      </c>
      <c r="C133" s="157">
        <v>14</v>
      </c>
      <c r="D133" s="157">
        <v>1</v>
      </c>
      <c r="E133" s="157">
        <v>7</v>
      </c>
      <c r="F133" s="157">
        <v>0</v>
      </c>
      <c r="G133" s="157">
        <v>2</v>
      </c>
      <c r="H133" s="157">
        <v>0</v>
      </c>
      <c r="I133" s="157">
        <v>0</v>
      </c>
      <c r="J133" s="157">
        <v>2</v>
      </c>
      <c r="K133" s="120">
        <f t="shared" si="12"/>
        <v>118</v>
      </c>
    </row>
    <row r="134" spans="1:18" x14ac:dyDescent="0.25">
      <c r="A134" s="116" t="s">
        <v>47</v>
      </c>
      <c r="B134" s="169">
        <v>91</v>
      </c>
      <c r="C134" s="157">
        <v>10</v>
      </c>
      <c r="D134" s="157">
        <v>0</v>
      </c>
      <c r="E134" s="157">
        <v>6</v>
      </c>
      <c r="F134" s="157">
        <v>1</v>
      </c>
      <c r="G134" s="157">
        <v>2</v>
      </c>
      <c r="H134" s="157">
        <v>0</v>
      </c>
      <c r="I134" s="157">
        <v>0</v>
      </c>
      <c r="J134" s="157">
        <v>2</v>
      </c>
      <c r="K134" s="120">
        <f t="shared" si="12"/>
        <v>112</v>
      </c>
    </row>
    <row r="135" spans="1:18" x14ac:dyDescent="0.25">
      <c r="A135" s="116" t="s">
        <v>48</v>
      </c>
      <c r="B135" s="169">
        <v>88</v>
      </c>
      <c r="C135" s="157">
        <v>2</v>
      </c>
      <c r="D135" s="157">
        <v>0</v>
      </c>
      <c r="E135" s="157">
        <v>8</v>
      </c>
      <c r="F135" s="157">
        <v>0</v>
      </c>
      <c r="G135" s="157">
        <v>0</v>
      </c>
      <c r="H135" s="157">
        <v>0</v>
      </c>
      <c r="I135" s="157">
        <v>0</v>
      </c>
      <c r="J135" s="157">
        <v>1</v>
      </c>
      <c r="K135" s="120">
        <f t="shared" si="12"/>
        <v>99</v>
      </c>
    </row>
    <row r="136" spans="1:18" x14ac:dyDescent="0.25">
      <c r="A136" s="116" t="s">
        <v>49</v>
      </c>
      <c r="B136" s="169">
        <v>101</v>
      </c>
      <c r="C136" s="157">
        <v>1</v>
      </c>
      <c r="D136" s="157">
        <v>0</v>
      </c>
      <c r="E136" s="157">
        <v>1</v>
      </c>
      <c r="F136" s="157">
        <v>0</v>
      </c>
      <c r="G136" s="157">
        <v>0</v>
      </c>
      <c r="H136" s="157">
        <v>0</v>
      </c>
      <c r="I136" s="157">
        <v>3</v>
      </c>
      <c r="J136" s="157">
        <v>0</v>
      </c>
      <c r="K136" s="120">
        <f t="shared" si="12"/>
        <v>106</v>
      </c>
    </row>
    <row r="137" spans="1:18" x14ac:dyDescent="0.25">
      <c r="A137" s="116" t="s">
        <v>50</v>
      </c>
      <c r="B137" s="169">
        <v>70</v>
      </c>
      <c r="C137" s="157">
        <v>1</v>
      </c>
      <c r="D137" s="157">
        <v>0</v>
      </c>
      <c r="E137" s="157">
        <v>1</v>
      </c>
      <c r="F137" s="157">
        <v>0</v>
      </c>
      <c r="G137" s="157">
        <v>2</v>
      </c>
      <c r="H137" s="157">
        <v>0</v>
      </c>
      <c r="I137" s="157">
        <v>0</v>
      </c>
      <c r="J137" s="157">
        <v>1</v>
      </c>
      <c r="K137" s="120">
        <f t="shared" si="12"/>
        <v>75</v>
      </c>
    </row>
    <row r="138" spans="1:18" x14ac:dyDescent="0.25">
      <c r="A138" s="116" t="s">
        <v>51</v>
      </c>
      <c r="B138" s="169">
        <v>20</v>
      </c>
      <c r="C138" s="157">
        <v>0</v>
      </c>
      <c r="D138" s="157">
        <v>0</v>
      </c>
      <c r="E138" s="157">
        <v>0</v>
      </c>
      <c r="F138" s="157">
        <v>0</v>
      </c>
      <c r="G138" s="157">
        <v>0</v>
      </c>
      <c r="H138" s="157">
        <v>0</v>
      </c>
      <c r="I138" s="157">
        <v>0</v>
      </c>
      <c r="J138" s="157">
        <v>0</v>
      </c>
      <c r="K138" s="120">
        <f t="shared" si="12"/>
        <v>20</v>
      </c>
    </row>
    <row r="139" spans="1:18" x14ac:dyDescent="0.25">
      <c r="A139" s="116" t="s">
        <v>52</v>
      </c>
      <c r="B139" s="169">
        <v>2</v>
      </c>
      <c r="C139" s="157">
        <v>0</v>
      </c>
      <c r="D139" s="157">
        <v>0</v>
      </c>
      <c r="E139" s="157">
        <v>0</v>
      </c>
      <c r="F139" s="157">
        <v>0</v>
      </c>
      <c r="G139" s="157">
        <v>0</v>
      </c>
      <c r="H139" s="157">
        <v>0</v>
      </c>
      <c r="I139" s="157">
        <v>0</v>
      </c>
      <c r="J139" s="157">
        <v>0</v>
      </c>
      <c r="K139" s="120">
        <f t="shared" si="12"/>
        <v>2</v>
      </c>
    </row>
    <row r="140" spans="1:18" x14ac:dyDescent="0.25">
      <c r="A140" s="119" t="s">
        <v>11</v>
      </c>
      <c r="B140" s="120">
        <f>SUM(B119:B139)</f>
        <v>1010</v>
      </c>
      <c r="C140" s="120">
        <f t="shared" ref="C140:K140" si="13">SUM(C119:C139)</f>
        <v>124</v>
      </c>
      <c r="D140" s="120">
        <f t="shared" si="13"/>
        <v>3</v>
      </c>
      <c r="E140" s="120">
        <f t="shared" si="13"/>
        <v>82</v>
      </c>
      <c r="F140" s="120">
        <f t="shared" si="13"/>
        <v>5</v>
      </c>
      <c r="G140" s="120">
        <f t="shared" si="13"/>
        <v>6</v>
      </c>
      <c r="H140" s="120">
        <f t="shared" si="13"/>
        <v>0</v>
      </c>
      <c r="I140" s="120">
        <f t="shared" si="13"/>
        <v>4</v>
      </c>
      <c r="J140" s="120">
        <f t="shared" si="13"/>
        <v>19</v>
      </c>
      <c r="K140" s="120">
        <f t="shared" si="13"/>
        <v>1253</v>
      </c>
    </row>
    <row r="141" spans="1:18" x14ac:dyDescent="0.25">
      <c r="A141" s="14"/>
      <c r="B141" s="14"/>
      <c r="C141" s="14"/>
      <c r="D141" s="14"/>
      <c r="E141" s="14"/>
      <c r="F141" s="14"/>
      <c r="G141" s="14"/>
      <c r="H141" s="14"/>
      <c r="I141" s="14"/>
      <c r="J141" s="14"/>
      <c r="K141" s="14"/>
    </row>
    <row r="142" spans="1:18" x14ac:dyDescent="0.25">
      <c r="A142" s="2" t="s">
        <v>327</v>
      </c>
      <c r="B142" s="24"/>
      <c r="C142" s="24"/>
      <c r="D142" s="24"/>
      <c r="E142" s="14"/>
      <c r="F142" s="14"/>
      <c r="G142" s="14"/>
      <c r="H142" s="14"/>
      <c r="I142" s="14"/>
      <c r="J142" s="14"/>
      <c r="K142" s="14"/>
    </row>
    <row r="143" spans="1:18" x14ac:dyDescent="0.25">
      <c r="H143" s="14"/>
      <c r="I143" s="14"/>
      <c r="J143" s="14"/>
      <c r="K143" s="14"/>
      <c r="L143" s="14"/>
      <c r="M143" s="14"/>
      <c r="N143" s="14"/>
    </row>
    <row r="144" spans="1:18" s="18" customFormat="1" x14ac:dyDescent="0.25">
      <c r="A144" s="15" t="s">
        <v>0</v>
      </c>
      <c r="B144" s="16" t="s">
        <v>103</v>
      </c>
      <c r="C144" s="16" t="s">
        <v>109</v>
      </c>
      <c r="D144" s="16" t="s">
        <v>110</v>
      </c>
      <c r="E144" s="16" t="s">
        <v>112</v>
      </c>
      <c r="F144" s="16" t="s">
        <v>111</v>
      </c>
      <c r="G144" s="16" t="s">
        <v>80</v>
      </c>
      <c r="H144" s="44"/>
      <c r="I144" s="44"/>
      <c r="J144" s="44"/>
      <c r="K144" s="44"/>
      <c r="L144" s="44"/>
      <c r="M144" s="44"/>
      <c r="N144" s="44"/>
      <c r="O144" s="17"/>
      <c r="P144" s="17"/>
      <c r="Q144" s="17"/>
      <c r="R144" s="17"/>
    </row>
    <row r="145" spans="1:17" x14ac:dyDescent="0.25">
      <c r="A145" s="19" t="s">
        <v>3</v>
      </c>
      <c r="B145" s="157">
        <v>77</v>
      </c>
      <c r="C145" s="162">
        <v>0.39</v>
      </c>
      <c r="D145" s="162">
        <v>1.86</v>
      </c>
      <c r="E145" s="162">
        <v>3.07</v>
      </c>
      <c r="F145" s="162">
        <v>9.07</v>
      </c>
      <c r="G145" s="162">
        <v>23</v>
      </c>
      <c r="H145" s="14"/>
      <c r="I145" s="14"/>
      <c r="J145" s="14"/>
      <c r="K145" s="14"/>
      <c r="L145" s="14"/>
      <c r="M145" s="14"/>
      <c r="N145" s="45"/>
      <c r="O145" s="20"/>
      <c r="Q145" s="20"/>
    </row>
    <row r="146" spans="1:17" x14ac:dyDescent="0.25">
      <c r="A146" s="19" t="s">
        <v>64</v>
      </c>
      <c r="B146" s="157">
        <v>26</v>
      </c>
      <c r="C146" s="162">
        <v>0.97</v>
      </c>
      <c r="D146" s="162">
        <v>2.69</v>
      </c>
      <c r="E146" s="162">
        <v>4.24</v>
      </c>
      <c r="F146" s="162">
        <v>5.84</v>
      </c>
      <c r="G146" s="162">
        <v>9.5399999999999991</v>
      </c>
      <c r="H146" s="14"/>
      <c r="I146" s="14"/>
      <c r="J146" s="14"/>
      <c r="K146" s="14"/>
      <c r="L146" s="46"/>
      <c r="M146" s="14"/>
      <c r="N146" s="45"/>
      <c r="O146" s="20"/>
      <c r="Q146" s="20"/>
    </row>
    <row r="147" spans="1:17" x14ac:dyDescent="0.25">
      <c r="A147" s="19" t="s">
        <v>65</v>
      </c>
      <c r="B147" s="169">
        <v>37</v>
      </c>
      <c r="C147" s="162">
        <v>0.49</v>
      </c>
      <c r="D147" s="162">
        <v>4</v>
      </c>
      <c r="E147" s="162">
        <v>5.93</v>
      </c>
      <c r="F147" s="162">
        <v>8.89</v>
      </c>
      <c r="G147" s="162">
        <v>33.21</v>
      </c>
      <c r="H147" s="14"/>
      <c r="I147" s="14"/>
      <c r="J147" s="14"/>
      <c r="K147" s="14"/>
      <c r="L147" s="47"/>
      <c r="M147" s="14"/>
      <c r="N147" s="45"/>
      <c r="O147" s="20"/>
      <c r="Q147" s="20"/>
    </row>
    <row r="148" spans="1:17" x14ac:dyDescent="0.25">
      <c r="A148" s="19" t="s">
        <v>35</v>
      </c>
      <c r="B148" s="169">
        <v>59</v>
      </c>
      <c r="C148" s="162">
        <v>0.86</v>
      </c>
      <c r="D148" s="162">
        <v>2.5</v>
      </c>
      <c r="E148" s="162">
        <v>4.7300000000000004</v>
      </c>
      <c r="F148" s="162">
        <v>8.6300000000000008</v>
      </c>
      <c r="G148" s="162">
        <v>18.899999999999999</v>
      </c>
      <c r="H148" s="14"/>
      <c r="I148" s="14"/>
      <c r="J148" s="14"/>
      <c r="K148" s="14"/>
      <c r="L148" s="14"/>
      <c r="M148" s="14"/>
      <c r="N148" s="45"/>
      <c r="O148" s="20"/>
      <c r="Q148" s="20"/>
    </row>
    <row r="149" spans="1:17" x14ac:dyDescent="0.25">
      <c r="A149" s="19" t="s">
        <v>36</v>
      </c>
      <c r="B149" s="169">
        <v>73</v>
      </c>
      <c r="C149" s="162">
        <v>0.63</v>
      </c>
      <c r="D149" s="162">
        <v>1.59</v>
      </c>
      <c r="E149" s="162">
        <v>4</v>
      </c>
      <c r="F149" s="162">
        <v>8.57</v>
      </c>
      <c r="G149" s="162">
        <v>21.25</v>
      </c>
      <c r="H149" s="14"/>
      <c r="I149" s="14"/>
      <c r="J149" s="14"/>
      <c r="K149" s="14"/>
      <c r="L149" s="14"/>
      <c r="M149" s="14"/>
      <c r="N149" s="45"/>
      <c r="O149" s="20"/>
      <c r="Q149" s="20"/>
    </row>
    <row r="150" spans="1:17" x14ac:dyDescent="0.25">
      <c r="A150" s="19" t="s">
        <v>37</v>
      </c>
      <c r="B150" s="169">
        <v>70</v>
      </c>
      <c r="C150" s="162">
        <v>1.5049999999999999</v>
      </c>
      <c r="D150" s="162">
        <v>2.35</v>
      </c>
      <c r="E150" s="162">
        <v>4.8449999999999998</v>
      </c>
      <c r="F150" s="162">
        <v>8.8000000000000007</v>
      </c>
      <c r="G150" s="162">
        <v>17.074999999999999</v>
      </c>
      <c r="H150" s="14"/>
      <c r="I150" s="14"/>
      <c r="J150" s="14"/>
      <c r="K150" s="14"/>
      <c r="L150" s="14"/>
      <c r="M150" s="14"/>
      <c r="N150" s="45"/>
      <c r="O150" s="20"/>
      <c r="Q150" s="20"/>
    </row>
    <row r="151" spans="1:17" x14ac:dyDescent="0.25">
      <c r="A151" s="19" t="s">
        <v>38</v>
      </c>
      <c r="B151" s="169">
        <v>73</v>
      </c>
      <c r="C151" s="162">
        <v>1.21</v>
      </c>
      <c r="D151" s="162">
        <v>2.85</v>
      </c>
      <c r="E151" s="162">
        <v>5.7</v>
      </c>
      <c r="F151" s="162">
        <v>11.01</v>
      </c>
      <c r="G151" s="162">
        <v>19.62</v>
      </c>
      <c r="H151" s="14"/>
      <c r="I151" s="14"/>
      <c r="J151" s="14"/>
      <c r="K151" s="14"/>
      <c r="L151" s="14"/>
      <c r="M151" s="14"/>
      <c r="N151" s="45"/>
      <c r="O151" s="20"/>
      <c r="Q151" s="20"/>
    </row>
    <row r="152" spans="1:17" x14ac:dyDescent="0.25">
      <c r="A152" s="19" t="s">
        <v>39</v>
      </c>
      <c r="B152" s="169">
        <v>70</v>
      </c>
      <c r="C152" s="162">
        <v>0.66</v>
      </c>
      <c r="D152" s="162">
        <v>2.2400000000000002</v>
      </c>
      <c r="E152" s="162">
        <v>4.2249999999999996</v>
      </c>
      <c r="F152" s="162">
        <v>12.14</v>
      </c>
      <c r="G152" s="162">
        <v>22.59</v>
      </c>
      <c r="H152" s="14"/>
      <c r="I152" s="14"/>
      <c r="J152" s="14"/>
      <c r="K152" s="14"/>
      <c r="L152" s="14"/>
      <c r="M152" s="14"/>
      <c r="N152" s="45"/>
      <c r="O152" s="20"/>
      <c r="Q152" s="20"/>
    </row>
    <row r="153" spans="1:17" x14ac:dyDescent="0.25">
      <c r="A153" s="19" t="s">
        <v>40</v>
      </c>
      <c r="B153" s="169">
        <v>77</v>
      </c>
      <c r="C153" s="162">
        <v>1.75</v>
      </c>
      <c r="D153" s="162">
        <v>3</v>
      </c>
      <c r="E153" s="162">
        <v>5.36</v>
      </c>
      <c r="F153" s="162">
        <v>8.8000000000000007</v>
      </c>
      <c r="G153" s="162">
        <v>23.73</v>
      </c>
      <c r="H153" s="14"/>
      <c r="I153" s="14"/>
      <c r="J153" s="14"/>
      <c r="K153" s="14"/>
      <c r="L153" s="14"/>
      <c r="M153" s="14"/>
      <c r="N153" s="45"/>
      <c r="O153" s="20"/>
      <c r="Q153" s="20"/>
    </row>
    <row r="154" spans="1:17" x14ac:dyDescent="0.25">
      <c r="A154" s="19" t="s">
        <v>41</v>
      </c>
      <c r="B154" s="169">
        <v>102</v>
      </c>
      <c r="C154" s="162">
        <v>1.3</v>
      </c>
      <c r="D154" s="162">
        <v>2.4</v>
      </c>
      <c r="E154" s="162">
        <v>5.89</v>
      </c>
      <c r="F154" s="162">
        <v>10.58</v>
      </c>
      <c r="G154" s="162">
        <v>20.82</v>
      </c>
      <c r="H154" s="14"/>
      <c r="I154" s="14"/>
      <c r="J154" s="14"/>
      <c r="K154" s="14"/>
      <c r="L154" s="14"/>
      <c r="M154" s="14"/>
      <c r="N154" s="45"/>
      <c r="O154" s="20"/>
      <c r="Q154" s="20"/>
    </row>
    <row r="155" spans="1:17" x14ac:dyDescent="0.25">
      <c r="A155" s="19" t="s">
        <v>42</v>
      </c>
      <c r="B155" s="169">
        <v>97</v>
      </c>
      <c r="C155" s="162">
        <v>0.98</v>
      </c>
      <c r="D155" s="162">
        <v>2.44</v>
      </c>
      <c r="E155" s="162">
        <v>5.44</v>
      </c>
      <c r="F155" s="162">
        <v>10.02</v>
      </c>
      <c r="G155" s="162">
        <v>24.7</v>
      </c>
      <c r="H155" s="14"/>
      <c r="I155" s="14"/>
      <c r="J155" s="14"/>
      <c r="K155" s="14"/>
      <c r="L155" s="14"/>
      <c r="M155" s="14"/>
      <c r="N155" s="45"/>
      <c r="O155" s="20"/>
      <c r="Q155" s="20"/>
    </row>
    <row r="156" spans="1:17" x14ac:dyDescent="0.25">
      <c r="A156" s="19" t="s">
        <v>43</v>
      </c>
      <c r="B156" s="169">
        <v>123</v>
      </c>
      <c r="C156" s="162">
        <v>1.71</v>
      </c>
      <c r="D156" s="162">
        <v>2.92</v>
      </c>
      <c r="E156" s="162">
        <v>5.81</v>
      </c>
      <c r="F156" s="162">
        <v>11.08</v>
      </c>
      <c r="G156" s="162">
        <v>25.77</v>
      </c>
      <c r="H156" s="14"/>
      <c r="I156" s="14"/>
      <c r="J156" s="14"/>
      <c r="K156" s="14"/>
      <c r="L156" s="14"/>
      <c r="M156" s="14"/>
      <c r="N156" s="45"/>
      <c r="O156" s="20"/>
      <c r="Q156" s="20"/>
    </row>
    <row r="157" spans="1:17" x14ac:dyDescent="0.25">
      <c r="A157" s="19" t="s">
        <v>44</v>
      </c>
      <c r="B157" s="169">
        <v>147</v>
      </c>
      <c r="C157" s="162">
        <v>1.1000000000000001</v>
      </c>
      <c r="D157" s="162">
        <v>2.92</v>
      </c>
      <c r="E157" s="162">
        <v>7</v>
      </c>
      <c r="F157" s="162">
        <v>12.57</v>
      </c>
      <c r="G157" s="162">
        <v>24</v>
      </c>
      <c r="H157" s="14"/>
      <c r="I157" s="14"/>
      <c r="J157" s="14"/>
      <c r="K157" s="14"/>
      <c r="L157" s="14"/>
      <c r="M157" s="14"/>
      <c r="N157" s="45"/>
      <c r="O157" s="20"/>
      <c r="Q157" s="20"/>
    </row>
    <row r="158" spans="1:17" x14ac:dyDescent="0.25">
      <c r="A158" s="19" t="s">
        <v>45</v>
      </c>
      <c r="B158" s="169">
        <v>142</v>
      </c>
      <c r="C158" s="162">
        <v>1.9</v>
      </c>
      <c r="D158" s="162">
        <v>3.16</v>
      </c>
      <c r="E158" s="162">
        <v>6.54</v>
      </c>
      <c r="F158" s="162">
        <v>13.99</v>
      </c>
      <c r="G158" s="162">
        <v>22</v>
      </c>
      <c r="H158" s="14"/>
      <c r="I158" s="14"/>
      <c r="J158" s="14"/>
      <c r="K158" s="14"/>
      <c r="L158" s="14"/>
      <c r="M158" s="14"/>
      <c r="N158" s="45"/>
      <c r="O158" s="20"/>
      <c r="Q158" s="20"/>
    </row>
    <row r="159" spans="1:17" x14ac:dyDescent="0.25">
      <c r="A159" s="19" t="s">
        <v>46</v>
      </c>
      <c r="B159" s="169">
        <v>192</v>
      </c>
      <c r="C159" s="162">
        <v>1.88</v>
      </c>
      <c r="D159" s="162">
        <v>4.2249999999999996</v>
      </c>
      <c r="E159" s="162">
        <v>7.77</v>
      </c>
      <c r="F159" s="162">
        <v>13.79</v>
      </c>
      <c r="G159" s="162">
        <v>22.06</v>
      </c>
      <c r="H159" s="14"/>
      <c r="I159" s="14"/>
      <c r="J159" s="14"/>
      <c r="K159" s="14"/>
      <c r="L159" s="14"/>
      <c r="M159" s="14"/>
      <c r="N159" s="45"/>
      <c r="O159" s="20"/>
      <c r="Q159" s="20"/>
    </row>
    <row r="160" spans="1:17" x14ac:dyDescent="0.25">
      <c r="A160" s="19" t="s">
        <v>47</v>
      </c>
      <c r="B160" s="169">
        <v>174</v>
      </c>
      <c r="C160" s="162">
        <v>1.85</v>
      </c>
      <c r="D160" s="162">
        <v>3.65</v>
      </c>
      <c r="E160" s="162">
        <v>7.73</v>
      </c>
      <c r="F160" s="162">
        <v>12.81</v>
      </c>
      <c r="G160" s="162">
        <v>22.15</v>
      </c>
      <c r="H160" s="14"/>
      <c r="I160" s="14"/>
      <c r="J160" s="14"/>
      <c r="K160" s="14"/>
      <c r="L160" s="14"/>
      <c r="M160" s="14"/>
      <c r="N160" s="45"/>
      <c r="O160" s="20"/>
      <c r="Q160" s="20"/>
    </row>
    <row r="161" spans="1:17" x14ac:dyDescent="0.25">
      <c r="A161" s="19" t="s">
        <v>48</v>
      </c>
      <c r="B161" s="169">
        <v>154</v>
      </c>
      <c r="C161" s="162">
        <v>1.23</v>
      </c>
      <c r="D161" s="162">
        <v>3.02</v>
      </c>
      <c r="E161" s="162">
        <v>7.19</v>
      </c>
      <c r="F161" s="162">
        <v>13.79</v>
      </c>
      <c r="G161" s="162">
        <v>21.04</v>
      </c>
      <c r="H161" s="14"/>
      <c r="I161" s="14"/>
      <c r="J161" s="14"/>
      <c r="K161" s="14"/>
      <c r="L161" s="14"/>
      <c r="M161" s="14"/>
      <c r="N161" s="45"/>
      <c r="O161" s="20"/>
      <c r="Q161" s="20"/>
    </row>
    <row r="162" spans="1:17" x14ac:dyDescent="0.25">
      <c r="A162" s="19" t="s">
        <v>49</v>
      </c>
      <c r="B162" s="169">
        <v>153</v>
      </c>
      <c r="C162" s="162">
        <v>0.9</v>
      </c>
      <c r="D162" s="162">
        <v>2.83</v>
      </c>
      <c r="E162" s="162">
        <v>6.09</v>
      </c>
      <c r="F162" s="162">
        <v>11.02</v>
      </c>
      <c r="G162" s="162">
        <v>15.94</v>
      </c>
      <c r="H162" s="14"/>
      <c r="I162" s="14"/>
      <c r="J162" s="14"/>
      <c r="K162" s="14"/>
      <c r="L162" s="14"/>
      <c r="M162" s="14"/>
      <c r="N162" s="45"/>
      <c r="O162" s="20"/>
      <c r="Q162" s="20"/>
    </row>
    <row r="163" spans="1:17" x14ac:dyDescent="0.25">
      <c r="A163" s="19" t="s">
        <v>50</v>
      </c>
      <c r="B163" s="169">
        <v>98</v>
      </c>
      <c r="C163" s="162">
        <v>1.25</v>
      </c>
      <c r="D163" s="162">
        <v>2.71</v>
      </c>
      <c r="E163" s="162">
        <v>5.9749999999999996</v>
      </c>
      <c r="F163" s="162">
        <v>10.68</v>
      </c>
      <c r="G163" s="162">
        <v>21.52</v>
      </c>
      <c r="H163" s="14"/>
      <c r="I163" s="14"/>
      <c r="J163" s="14"/>
      <c r="K163" s="14"/>
      <c r="L163" s="14"/>
      <c r="M163" s="14"/>
      <c r="N163" s="45"/>
      <c r="O163" s="20"/>
      <c r="Q163" s="20"/>
    </row>
    <row r="164" spans="1:17" x14ac:dyDescent="0.25">
      <c r="A164" s="19" t="s">
        <v>51</v>
      </c>
      <c r="B164" s="169">
        <v>23</v>
      </c>
      <c r="C164" s="162">
        <v>1</v>
      </c>
      <c r="D164" s="162">
        <v>1.38</v>
      </c>
      <c r="E164" s="162">
        <v>2.81</v>
      </c>
      <c r="F164" s="162">
        <v>7.39</v>
      </c>
      <c r="G164" s="162">
        <v>9.5399999999999991</v>
      </c>
      <c r="H164" s="14"/>
      <c r="I164" s="14"/>
      <c r="J164" s="14"/>
      <c r="K164" s="14"/>
      <c r="L164" s="14"/>
      <c r="M164" s="14"/>
      <c r="N164" s="45"/>
      <c r="O164" s="20"/>
      <c r="Q164" s="20"/>
    </row>
    <row r="165" spans="1:17" x14ac:dyDescent="0.25">
      <c r="A165" s="19" t="s">
        <v>52</v>
      </c>
      <c r="B165" s="169">
        <v>2</v>
      </c>
      <c r="C165" s="162" t="s">
        <v>23</v>
      </c>
      <c r="D165" s="162" t="s">
        <v>23</v>
      </c>
      <c r="E165" s="162" t="s">
        <v>23</v>
      </c>
      <c r="F165" s="162" t="s">
        <v>23</v>
      </c>
      <c r="G165" s="162" t="s">
        <v>23</v>
      </c>
      <c r="H165" s="14"/>
      <c r="I165" s="14"/>
      <c r="J165" s="14"/>
      <c r="K165" s="14"/>
      <c r="L165" s="14"/>
      <c r="M165" s="14"/>
      <c r="N165" s="45"/>
      <c r="O165" s="20"/>
      <c r="Q165" s="20"/>
    </row>
    <row r="166" spans="1:17" x14ac:dyDescent="0.25">
      <c r="A166" s="23" t="s">
        <v>19</v>
      </c>
      <c r="B166" s="115">
        <f>SUM(B145:B165)</f>
        <v>1969</v>
      </c>
      <c r="C166" s="173">
        <v>1.1299999999999999</v>
      </c>
      <c r="D166" s="173">
        <v>2.79</v>
      </c>
      <c r="E166" s="173">
        <v>6.01</v>
      </c>
      <c r="F166" s="173">
        <v>11.72</v>
      </c>
      <c r="G166" s="173">
        <v>21.83</v>
      </c>
      <c r="H166" s="14"/>
      <c r="I166" s="14"/>
      <c r="J166" s="14"/>
      <c r="K166" s="14"/>
      <c r="L166" s="14"/>
      <c r="M166" s="14"/>
      <c r="N166" s="14"/>
    </row>
    <row r="167" spans="1:17" x14ac:dyDescent="0.25">
      <c r="A167" s="14"/>
      <c r="B167" s="14"/>
      <c r="C167" s="14"/>
      <c r="D167" s="14"/>
      <c r="E167" s="14"/>
      <c r="F167" s="14"/>
      <c r="G167" s="14"/>
      <c r="H167" s="14"/>
      <c r="I167" s="14"/>
      <c r="J167" s="14"/>
      <c r="K167" s="14"/>
      <c r="L167" s="14"/>
      <c r="M167" s="14"/>
      <c r="N167" s="14"/>
    </row>
    <row r="168" spans="1:17" x14ac:dyDescent="0.25">
      <c r="A168" s="2" t="s">
        <v>328</v>
      </c>
      <c r="B168" s="14"/>
      <c r="C168" s="14"/>
      <c r="D168" s="14"/>
      <c r="E168" s="14"/>
      <c r="F168" s="14"/>
      <c r="G168" s="14"/>
      <c r="H168" s="14"/>
      <c r="I168" s="14"/>
      <c r="J168" s="14"/>
      <c r="K168" s="14"/>
    </row>
    <row r="169" spans="1:17" x14ac:dyDescent="0.25">
      <c r="A169" s="14"/>
      <c r="B169" s="14"/>
      <c r="C169" s="14"/>
      <c r="D169" s="14"/>
      <c r="E169" s="14"/>
      <c r="F169" s="14"/>
      <c r="G169" s="14"/>
      <c r="H169" s="14"/>
      <c r="I169" s="14"/>
      <c r="J169" s="14"/>
      <c r="K169" s="14"/>
      <c r="L169" s="14"/>
      <c r="M169" s="14"/>
      <c r="N169" s="14"/>
    </row>
    <row r="170" spans="1:17" x14ac:dyDescent="0.25">
      <c r="A170" s="15" t="s">
        <v>0</v>
      </c>
      <c r="B170" s="16" t="s">
        <v>103</v>
      </c>
      <c r="C170" s="16" t="s">
        <v>109</v>
      </c>
      <c r="D170" s="16" t="s">
        <v>110</v>
      </c>
      <c r="E170" s="16" t="s">
        <v>79</v>
      </c>
      <c r="F170" s="16" t="s">
        <v>111</v>
      </c>
      <c r="G170" s="16" t="s">
        <v>80</v>
      </c>
      <c r="H170" s="14"/>
      <c r="I170" s="14"/>
      <c r="J170" s="14"/>
      <c r="K170" s="14"/>
      <c r="L170" s="14"/>
      <c r="M170" s="14"/>
      <c r="N170" s="14"/>
      <c r="Q170" s="21"/>
    </row>
    <row r="171" spans="1:17" x14ac:dyDescent="0.25">
      <c r="A171" s="19" t="s">
        <v>3</v>
      </c>
      <c r="B171" s="192">
        <v>76</v>
      </c>
      <c r="C171" s="162">
        <v>0</v>
      </c>
      <c r="D171" s="162">
        <v>0.55000000000000004</v>
      </c>
      <c r="E171" s="162">
        <v>2.3833329999999999</v>
      </c>
      <c r="F171" s="162">
        <v>4.0083330000000004</v>
      </c>
      <c r="G171" s="162">
        <v>5.4</v>
      </c>
      <c r="H171" s="14"/>
      <c r="I171" s="14"/>
      <c r="J171" s="14"/>
      <c r="K171" s="14"/>
      <c r="L171" s="14"/>
      <c r="M171" s="14"/>
      <c r="N171" s="45"/>
      <c r="O171" s="20"/>
      <c r="Q171" s="20"/>
    </row>
    <row r="172" spans="1:17" x14ac:dyDescent="0.25">
      <c r="A172" s="19" t="s">
        <v>64</v>
      </c>
      <c r="B172" s="192">
        <v>26</v>
      </c>
      <c r="C172" s="162">
        <v>0</v>
      </c>
      <c r="D172" s="162">
        <v>1.2166669999999999</v>
      </c>
      <c r="E172" s="162">
        <v>2.608333</v>
      </c>
      <c r="F172" s="162">
        <v>4</v>
      </c>
      <c r="G172" s="162">
        <v>5.8</v>
      </c>
      <c r="H172" s="14"/>
      <c r="I172" s="14"/>
      <c r="J172" s="14"/>
      <c r="K172" s="14"/>
      <c r="L172" s="46"/>
      <c r="M172" s="14"/>
      <c r="N172" s="45"/>
      <c r="O172" s="20"/>
      <c r="Q172" s="20"/>
    </row>
    <row r="173" spans="1:17" x14ac:dyDescent="0.25">
      <c r="A173" s="19" t="s">
        <v>65</v>
      </c>
      <c r="B173" s="188">
        <v>37</v>
      </c>
      <c r="C173" s="162">
        <v>0</v>
      </c>
      <c r="D173" s="162">
        <v>0.93333330000000003</v>
      </c>
      <c r="E173" s="162">
        <v>2.4500000000000002</v>
      </c>
      <c r="F173" s="162">
        <v>4.1333330000000004</v>
      </c>
      <c r="G173" s="162">
        <v>6.35</v>
      </c>
      <c r="H173" s="14"/>
      <c r="I173" s="14"/>
      <c r="J173" s="14"/>
      <c r="K173" s="14"/>
      <c r="L173" s="47"/>
      <c r="M173" s="14"/>
      <c r="N173" s="45"/>
      <c r="O173" s="20"/>
      <c r="Q173" s="20"/>
    </row>
    <row r="174" spans="1:17" x14ac:dyDescent="0.25">
      <c r="A174" s="19" t="s">
        <v>35</v>
      </c>
      <c r="B174" s="188">
        <v>55</v>
      </c>
      <c r="C174" s="162">
        <v>0.81666669999999997</v>
      </c>
      <c r="D174" s="162">
        <v>1.75</v>
      </c>
      <c r="E174" s="162">
        <v>3.0833330000000001</v>
      </c>
      <c r="F174" s="162">
        <v>4.1166669999999996</v>
      </c>
      <c r="G174" s="162">
        <v>7.6166669999999996</v>
      </c>
      <c r="H174" s="14"/>
      <c r="I174" s="14"/>
      <c r="J174" s="14"/>
      <c r="K174" s="14"/>
      <c r="L174" s="14"/>
      <c r="M174" s="14"/>
      <c r="N174" s="45"/>
      <c r="O174" s="20"/>
      <c r="Q174" s="20"/>
    </row>
    <row r="175" spans="1:17" x14ac:dyDescent="0.25">
      <c r="A175" s="19" t="s">
        <v>36</v>
      </c>
      <c r="B175" s="188">
        <v>68</v>
      </c>
      <c r="C175" s="162">
        <v>1.05</v>
      </c>
      <c r="D175" s="162">
        <v>2.1916669999999998</v>
      </c>
      <c r="E175" s="162">
        <v>4.05</v>
      </c>
      <c r="F175" s="162">
        <v>6.858333</v>
      </c>
      <c r="G175" s="162">
        <v>10.133330000000001</v>
      </c>
      <c r="H175" s="14"/>
      <c r="I175" s="14"/>
      <c r="J175" s="14"/>
      <c r="K175" s="14"/>
      <c r="L175" s="14"/>
      <c r="M175" s="14"/>
      <c r="N175" s="45"/>
      <c r="O175" s="20"/>
      <c r="Q175" s="20"/>
    </row>
    <row r="176" spans="1:17" x14ac:dyDescent="0.25">
      <c r="A176" s="19" t="s">
        <v>37</v>
      </c>
      <c r="B176" s="188">
        <v>68</v>
      </c>
      <c r="C176" s="162">
        <v>0.7</v>
      </c>
      <c r="D176" s="162">
        <v>2.0833330000000001</v>
      </c>
      <c r="E176" s="162">
        <v>3.5333329999999998</v>
      </c>
      <c r="F176" s="162">
        <v>5.7916670000000003</v>
      </c>
      <c r="G176" s="162">
        <v>11.216670000000001</v>
      </c>
      <c r="H176" s="14"/>
      <c r="I176" s="14"/>
      <c r="J176" s="14"/>
      <c r="K176" s="14"/>
      <c r="L176" s="14"/>
      <c r="M176" s="14"/>
      <c r="N176" s="20"/>
      <c r="O176" s="20"/>
      <c r="Q176" s="20"/>
    </row>
    <row r="177" spans="1:17" x14ac:dyDescent="0.25">
      <c r="A177" s="19" t="s">
        <v>38</v>
      </c>
      <c r="B177" s="188">
        <v>68</v>
      </c>
      <c r="C177" s="162">
        <v>0.43333329999999998</v>
      </c>
      <c r="D177" s="162">
        <v>1.85</v>
      </c>
      <c r="E177" s="162">
        <v>3.8833329999999999</v>
      </c>
      <c r="F177" s="162">
        <v>5.8</v>
      </c>
      <c r="G177" s="162">
        <v>8.8166670000000007</v>
      </c>
      <c r="H177" s="14"/>
      <c r="I177" s="14"/>
      <c r="J177" s="14"/>
      <c r="K177" s="14"/>
      <c r="L177" s="14"/>
      <c r="M177" s="14"/>
      <c r="N177" s="48"/>
      <c r="O177" s="48"/>
      <c r="P177" s="24"/>
      <c r="Q177" s="48"/>
    </row>
    <row r="178" spans="1:17" x14ac:dyDescent="0.25">
      <c r="A178" s="19" t="s">
        <v>39</v>
      </c>
      <c r="B178" s="188">
        <v>67</v>
      </c>
      <c r="C178" s="162">
        <v>1.2166669999999999</v>
      </c>
      <c r="D178" s="162">
        <v>2.3333330000000001</v>
      </c>
      <c r="E178" s="162">
        <v>3.8666670000000001</v>
      </c>
      <c r="F178" s="162">
        <v>6.4333330000000002</v>
      </c>
      <c r="G178" s="162">
        <v>11.116669999999999</v>
      </c>
      <c r="H178" s="14"/>
      <c r="I178" s="14"/>
      <c r="J178" s="14"/>
      <c r="K178" s="14"/>
      <c r="L178" s="14"/>
      <c r="M178" s="14"/>
      <c r="N178" s="20"/>
      <c r="O178" s="20"/>
      <c r="Q178" s="20"/>
    </row>
    <row r="179" spans="1:17" x14ac:dyDescent="0.25">
      <c r="A179" s="19" t="s">
        <v>40</v>
      </c>
      <c r="B179" s="188">
        <v>73</v>
      </c>
      <c r="C179" s="162">
        <v>1.5</v>
      </c>
      <c r="D179" s="162">
        <v>3.1166670000000001</v>
      </c>
      <c r="E179" s="162">
        <v>4.45</v>
      </c>
      <c r="F179" s="162">
        <v>10.81667</v>
      </c>
      <c r="G179" s="162">
        <v>14.01667</v>
      </c>
      <c r="H179" s="14"/>
      <c r="I179" s="14"/>
      <c r="J179" s="14"/>
      <c r="K179" s="14"/>
      <c r="L179" s="14"/>
      <c r="M179" s="14"/>
      <c r="N179" s="20"/>
      <c r="O179" s="20"/>
      <c r="Q179" s="20"/>
    </row>
    <row r="180" spans="1:17" x14ac:dyDescent="0.25">
      <c r="A180" s="19" t="s">
        <v>41</v>
      </c>
      <c r="B180" s="188">
        <v>96</v>
      </c>
      <c r="C180" s="162">
        <v>0.48333330000000002</v>
      </c>
      <c r="D180" s="162">
        <v>2.7250000000000001</v>
      </c>
      <c r="E180" s="162">
        <v>3.9249999999999998</v>
      </c>
      <c r="F180" s="162">
        <v>6.6333330000000004</v>
      </c>
      <c r="G180" s="162">
        <v>10.3</v>
      </c>
      <c r="H180" s="14"/>
      <c r="I180" s="14"/>
      <c r="J180" s="14"/>
      <c r="K180" s="14"/>
      <c r="L180" s="14"/>
      <c r="M180" s="14"/>
      <c r="N180" s="20"/>
      <c r="O180" s="20"/>
      <c r="Q180" s="20"/>
    </row>
    <row r="181" spans="1:17" x14ac:dyDescent="0.25">
      <c r="A181" s="19" t="s">
        <v>42</v>
      </c>
      <c r="B181" s="188">
        <v>92</v>
      </c>
      <c r="C181" s="162">
        <v>1.55</v>
      </c>
      <c r="D181" s="162">
        <v>2.5750000000000002</v>
      </c>
      <c r="E181" s="162">
        <v>4.4000000000000004</v>
      </c>
      <c r="F181" s="162">
        <v>8.3416669999999993</v>
      </c>
      <c r="G181" s="162">
        <v>11.7</v>
      </c>
      <c r="H181" s="14"/>
      <c r="I181" s="14"/>
      <c r="J181" s="14"/>
      <c r="K181" s="14"/>
      <c r="L181" s="14"/>
      <c r="M181" s="14"/>
      <c r="N181" s="20"/>
      <c r="O181" s="20"/>
      <c r="Q181" s="20"/>
    </row>
    <row r="182" spans="1:17" x14ac:dyDescent="0.25">
      <c r="A182" s="19" t="s">
        <v>43</v>
      </c>
      <c r="B182" s="188">
        <v>118</v>
      </c>
      <c r="C182" s="162">
        <v>1.016667</v>
      </c>
      <c r="D182" s="162">
        <v>2.483333</v>
      </c>
      <c r="E182" s="162">
        <v>4.233333</v>
      </c>
      <c r="F182" s="162">
        <v>7.2166670000000002</v>
      </c>
      <c r="G182" s="162">
        <v>13.68333</v>
      </c>
      <c r="H182" s="14"/>
      <c r="I182" s="14"/>
      <c r="J182" s="14"/>
      <c r="K182" s="14"/>
      <c r="L182" s="14"/>
      <c r="M182" s="14"/>
      <c r="N182" s="20"/>
      <c r="O182" s="20"/>
      <c r="Q182" s="20"/>
    </row>
    <row r="183" spans="1:17" x14ac:dyDescent="0.25">
      <c r="A183" s="19" t="s">
        <v>44</v>
      </c>
      <c r="B183" s="188">
        <v>138</v>
      </c>
      <c r="C183" s="162">
        <v>0.88333329999999999</v>
      </c>
      <c r="D183" s="162">
        <v>2.0666669999999998</v>
      </c>
      <c r="E183" s="162">
        <v>4.1916669999999998</v>
      </c>
      <c r="F183" s="162">
        <v>6.6666670000000003</v>
      </c>
      <c r="G183" s="162">
        <v>9.6999999999999993</v>
      </c>
      <c r="H183" s="14"/>
      <c r="I183" s="14"/>
      <c r="J183" s="14"/>
      <c r="K183" s="14"/>
      <c r="L183" s="14"/>
      <c r="M183" s="14"/>
      <c r="N183" s="20"/>
      <c r="O183" s="20"/>
      <c r="Q183" s="20"/>
    </row>
    <row r="184" spans="1:17" x14ac:dyDescent="0.25">
      <c r="A184" s="19" t="s">
        <v>45</v>
      </c>
      <c r="B184" s="188">
        <v>133</v>
      </c>
      <c r="C184" s="162">
        <v>1.6</v>
      </c>
      <c r="D184" s="162">
        <v>2.85</v>
      </c>
      <c r="E184" s="162">
        <v>4.516667</v>
      </c>
      <c r="F184" s="162">
        <v>7.8166669999999998</v>
      </c>
      <c r="G184" s="162">
        <v>13.383330000000001</v>
      </c>
      <c r="H184" s="14"/>
      <c r="I184" s="14"/>
      <c r="J184" s="14"/>
      <c r="K184" s="14"/>
      <c r="L184" s="14"/>
      <c r="M184" s="14"/>
      <c r="N184" s="20"/>
      <c r="O184" s="20"/>
      <c r="Q184" s="20"/>
    </row>
    <row r="185" spans="1:17" x14ac:dyDescent="0.25">
      <c r="A185" s="19" t="s">
        <v>46</v>
      </c>
      <c r="B185" s="188">
        <v>180</v>
      </c>
      <c r="C185" s="162">
        <v>1.675</v>
      </c>
      <c r="D185" s="162">
        <v>3.1</v>
      </c>
      <c r="E185" s="162">
        <v>4.7083329999999997</v>
      </c>
      <c r="F185" s="162">
        <v>7.4666670000000002</v>
      </c>
      <c r="G185" s="162">
        <v>11.875</v>
      </c>
      <c r="H185" s="14"/>
      <c r="I185" s="14"/>
      <c r="J185" s="14"/>
      <c r="K185" s="14"/>
      <c r="L185" s="14"/>
      <c r="M185" s="14"/>
      <c r="N185" s="20"/>
      <c r="O185" s="20"/>
      <c r="Q185" s="20"/>
    </row>
    <row r="186" spans="1:17" x14ac:dyDescent="0.25">
      <c r="A186" s="19" t="s">
        <v>47</v>
      </c>
      <c r="B186" s="188">
        <v>167</v>
      </c>
      <c r="C186" s="162">
        <v>0.6</v>
      </c>
      <c r="D186" s="162">
        <v>2.6666669999999999</v>
      </c>
      <c r="E186" s="162">
        <v>5.05</v>
      </c>
      <c r="F186" s="162">
        <v>7.5833329999999997</v>
      </c>
      <c r="G186" s="162">
        <v>10.9</v>
      </c>
      <c r="H186" s="14"/>
      <c r="I186" s="14"/>
      <c r="J186" s="14"/>
      <c r="K186" s="14"/>
      <c r="L186" s="14"/>
      <c r="M186" s="14"/>
      <c r="N186" s="20"/>
      <c r="O186" s="20"/>
      <c r="Q186" s="20"/>
    </row>
    <row r="187" spans="1:17" x14ac:dyDescent="0.25">
      <c r="A187" s="19" t="s">
        <v>48</v>
      </c>
      <c r="B187" s="188">
        <v>147</v>
      </c>
      <c r="C187" s="162">
        <v>1.8</v>
      </c>
      <c r="D187" s="162">
        <v>3.5333329999999998</v>
      </c>
      <c r="E187" s="162">
        <v>5.4333330000000002</v>
      </c>
      <c r="F187" s="162">
        <v>9.85</v>
      </c>
      <c r="G187" s="162">
        <v>14.66667</v>
      </c>
      <c r="H187" s="14"/>
      <c r="I187" s="14"/>
      <c r="J187" s="14"/>
      <c r="K187" s="14"/>
      <c r="L187" s="14"/>
      <c r="M187" s="14"/>
      <c r="N187" s="20"/>
      <c r="O187" s="20"/>
      <c r="Q187" s="20"/>
    </row>
    <row r="188" spans="1:17" x14ac:dyDescent="0.25">
      <c r="A188" s="19" t="s">
        <v>49</v>
      </c>
      <c r="B188" s="188">
        <v>149</v>
      </c>
      <c r="C188" s="162">
        <v>1.7166669999999999</v>
      </c>
      <c r="D188" s="162">
        <v>3.5333329999999998</v>
      </c>
      <c r="E188" s="162">
        <v>5.6166669999999996</v>
      </c>
      <c r="F188" s="162">
        <v>8.75</v>
      </c>
      <c r="G188" s="162">
        <v>16.16667</v>
      </c>
      <c r="H188" s="14"/>
      <c r="I188" s="14"/>
      <c r="J188" s="14"/>
      <c r="K188" s="14"/>
      <c r="L188" s="14"/>
      <c r="M188" s="14"/>
      <c r="N188" s="20"/>
      <c r="O188" s="20"/>
      <c r="Q188" s="20"/>
    </row>
    <row r="189" spans="1:17" x14ac:dyDescent="0.25">
      <c r="A189" s="19" t="s">
        <v>50</v>
      </c>
      <c r="B189" s="188">
        <v>96</v>
      </c>
      <c r="C189" s="162">
        <v>2.0833330000000001</v>
      </c>
      <c r="D189" s="162">
        <v>3.6</v>
      </c>
      <c r="E189" s="162">
        <v>5.9666670000000002</v>
      </c>
      <c r="F189" s="162">
        <v>9.0416670000000003</v>
      </c>
      <c r="G189" s="162">
        <v>14.58333</v>
      </c>
      <c r="H189" s="14"/>
      <c r="I189" s="14"/>
      <c r="J189" s="14"/>
      <c r="K189" s="14"/>
      <c r="L189" s="14"/>
      <c r="M189" s="14"/>
      <c r="N189" s="20"/>
      <c r="O189" s="20"/>
      <c r="Q189" s="20"/>
    </row>
    <row r="190" spans="1:17" x14ac:dyDescent="0.25">
      <c r="A190" s="19" t="s">
        <v>51</v>
      </c>
      <c r="B190" s="188">
        <v>22</v>
      </c>
      <c r="C190" s="162">
        <v>2.7</v>
      </c>
      <c r="D190" s="162">
        <v>4.266667</v>
      </c>
      <c r="E190" s="162">
        <v>7.5666669999999998</v>
      </c>
      <c r="F190" s="162">
        <v>10.616669999999999</v>
      </c>
      <c r="G190" s="162">
        <v>13.98333</v>
      </c>
      <c r="H190" s="14"/>
      <c r="I190" s="14"/>
      <c r="J190" s="14"/>
      <c r="K190" s="14"/>
      <c r="L190" s="14"/>
      <c r="M190" s="14"/>
      <c r="N190" s="20"/>
      <c r="O190" s="20"/>
      <c r="Q190" s="20"/>
    </row>
    <row r="191" spans="1:17" x14ac:dyDescent="0.25">
      <c r="A191" s="19" t="s">
        <v>52</v>
      </c>
      <c r="B191" s="188">
        <v>2</v>
      </c>
      <c r="C191" s="162" t="s">
        <v>23</v>
      </c>
      <c r="D191" s="162" t="s">
        <v>23</v>
      </c>
      <c r="E191" s="162" t="s">
        <v>23</v>
      </c>
      <c r="F191" s="162" t="s">
        <v>23</v>
      </c>
      <c r="G191" s="162" t="s">
        <v>23</v>
      </c>
      <c r="H191" s="14"/>
      <c r="I191" s="14"/>
      <c r="J191" s="14"/>
      <c r="K191" s="14"/>
      <c r="L191" s="14"/>
      <c r="M191" s="14"/>
      <c r="N191" s="20"/>
      <c r="O191" s="20"/>
      <c r="Q191" s="20"/>
    </row>
    <row r="192" spans="1:17" x14ac:dyDescent="0.25">
      <c r="A192" s="23" t="s">
        <v>19</v>
      </c>
      <c r="B192" s="115">
        <f>SUM(B171:B191)</f>
        <v>1878</v>
      </c>
      <c r="C192" s="173">
        <v>0.9</v>
      </c>
      <c r="D192" s="173">
        <v>2.5</v>
      </c>
      <c r="E192" s="173">
        <v>4.2916670000000003</v>
      </c>
      <c r="F192" s="173">
        <v>7.45</v>
      </c>
      <c r="G192" s="173">
        <v>12.116669999999999</v>
      </c>
      <c r="H192" s="14"/>
      <c r="I192" s="14"/>
      <c r="J192" s="14"/>
      <c r="K192" s="14"/>
      <c r="L192" s="14"/>
      <c r="M192" s="14"/>
    </row>
    <row r="193" spans="1:17" x14ac:dyDescent="0.25">
      <c r="A193" s="14"/>
      <c r="B193" s="14"/>
      <c r="C193" s="14"/>
      <c r="D193" s="14"/>
      <c r="E193" s="14"/>
      <c r="F193" s="14"/>
      <c r="G193" s="14"/>
      <c r="H193" s="14"/>
      <c r="I193" s="14"/>
      <c r="J193" s="14"/>
      <c r="K193" s="14"/>
      <c r="L193" s="14"/>
      <c r="M193" s="14"/>
    </row>
    <row r="194" spans="1:17" x14ac:dyDescent="0.25">
      <c r="A194" s="2" t="s">
        <v>280</v>
      </c>
      <c r="B194" s="14"/>
      <c r="C194" s="14"/>
      <c r="D194" s="14"/>
      <c r="E194" s="14"/>
      <c r="F194" s="14"/>
      <c r="G194" s="14"/>
      <c r="H194" s="14"/>
      <c r="I194" s="14"/>
      <c r="J194" s="14"/>
    </row>
    <row r="195" spans="1:17" x14ac:dyDescent="0.25">
      <c r="A195" s="15" t="s">
        <v>0</v>
      </c>
      <c r="B195" s="16" t="s">
        <v>103</v>
      </c>
      <c r="C195" s="16" t="s">
        <v>109</v>
      </c>
      <c r="D195" s="16" t="s">
        <v>110</v>
      </c>
      <c r="E195" s="16" t="s">
        <v>79</v>
      </c>
      <c r="F195" s="16" t="s">
        <v>111</v>
      </c>
      <c r="G195" s="16" t="s">
        <v>80</v>
      </c>
      <c r="H195" s="14"/>
      <c r="I195" s="14"/>
      <c r="J195" s="14"/>
      <c r="K195" s="14"/>
      <c r="L195" s="14"/>
      <c r="M195" s="14"/>
    </row>
    <row r="196" spans="1:17" x14ac:dyDescent="0.25">
      <c r="A196" s="19" t="s">
        <v>3</v>
      </c>
      <c r="B196" s="192">
        <v>33</v>
      </c>
      <c r="C196" s="162">
        <v>1</v>
      </c>
      <c r="D196" s="162">
        <v>1.18</v>
      </c>
      <c r="E196" s="162">
        <v>2.83</v>
      </c>
      <c r="F196" s="162">
        <v>7</v>
      </c>
      <c r="G196" s="162">
        <v>10</v>
      </c>
      <c r="H196" s="14"/>
      <c r="I196" s="14"/>
      <c r="J196" s="14"/>
      <c r="K196" s="14"/>
      <c r="L196" s="14"/>
      <c r="M196" s="14"/>
      <c r="N196" s="20"/>
      <c r="O196" s="20"/>
      <c r="Q196" s="20"/>
    </row>
    <row r="197" spans="1:17" x14ac:dyDescent="0.25">
      <c r="A197" s="19" t="s">
        <v>64</v>
      </c>
      <c r="B197" s="192">
        <v>11</v>
      </c>
      <c r="C197" s="162">
        <v>0.38</v>
      </c>
      <c r="D197" s="162">
        <v>0.84</v>
      </c>
      <c r="E197" s="162">
        <v>1.55</v>
      </c>
      <c r="F197" s="162">
        <v>2</v>
      </c>
      <c r="G197" s="162">
        <v>2</v>
      </c>
      <c r="H197" s="14"/>
      <c r="I197" s="14"/>
      <c r="J197" s="14"/>
      <c r="K197" s="14"/>
      <c r="L197" s="46"/>
      <c r="M197" s="14"/>
      <c r="N197" s="20"/>
      <c r="O197" s="20"/>
      <c r="Q197" s="20"/>
    </row>
    <row r="198" spans="1:17" x14ac:dyDescent="0.25">
      <c r="A198" s="19" t="s">
        <v>65</v>
      </c>
      <c r="B198" s="188">
        <v>18</v>
      </c>
      <c r="C198" s="162">
        <v>0.85</v>
      </c>
      <c r="D198" s="162">
        <v>1.52</v>
      </c>
      <c r="E198" s="162">
        <v>2.2149999999999999</v>
      </c>
      <c r="F198" s="162">
        <v>6</v>
      </c>
      <c r="G198" s="162">
        <v>27</v>
      </c>
      <c r="H198" s="14"/>
      <c r="I198" s="14"/>
      <c r="J198" s="14"/>
      <c r="K198" s="14"/>
      <c r="L198" s="47"/>
      <c r="M198" s="14"/>
      <c r="N198" s="20"/>
      <c r="O198" s="20"/>
      <c r="Q198" s="20"/>
    </row>
    <row r="199" spans="1:17" x14ac:dyDescent="0.25">
      <c r="A199" s="19" t="s">
        <v>35</v>
      </c>
      <c r="B199" s="188">
        <v>25</v>
      </c>
      <c r="C199" s="162">
        <v>1</v>
      </c>
      <c r="D199" s="162">
        <v>1.9</v>
      </c>
      <c r="E199" s="162">
        <v>2.5</v>
      </c>
      <c r="F199" s="162">
        <v>4.41</v>
      </c>
      <c r="G199" s="162">
        <v>11</v>
      </c>
      <c r="H199" s="14"/>
      <c r="I199" s="14"/>
      <c r="J199" s="14"/>
      <c r="K199" s="14"/>
      <c r="L199" s="14"/>
      <c r="M199" s="14"/>
      <c r="N199" s="20"/>
      <c r="O199" s="20"/>
      <c r="Q199" s="20"/>
    </row>
    <row r="200" spans="1:17" x14ac:dyDescent="0.25">
      <c r="A200" s="19" t="s">
        <v>36</v>
      </c>
      <c r="B200" s="188">
        <v>31</v>
      </c>
      <c r="C200" s="162">
        <v>1</v>
      </c>
      <c r="D200" s="162">
        <v>1.49</v>
      </c>
      <c r="E200" s="162">
        <v>2.42</v>
      </c>
      <c r="F200" s="162">
        <v>3.68</v>
      </c>
      <c r="G200" s="162">
        <v>5.93</v>
      </c>
      <c r="H200" s="14"/>
      <c r="I200" s="14"/>
      <c r="J200" s="14"/>
      <c r="K200" s="14"/>
      <c r="L200" s="14"/>
      <c r="M200" s="14"/>
      <c r="N200" s="20"/>
      <c r="O200" s="20"/>
      <c r="Q200" s="20"/>
    </row>
    <row r="201" spans="1:17" x14ac:dyDescent="0.25">
      <c r="A201" s="19" t="s">
        <v>37</v>
      </c>
      <c r="B201" s="188">
        <v>29</v>
      </c>
      <c r="C201" s="162">
        <v>1</v>
      </c>
      <c r="D201" s="162">
        <v>1.7</v>
      </c>
      <c r="E201" s="162">
        <v>3</v>
      </c>
      <c r="F201" s="162">
        <v>4</v>
      </c>
      <c r="G201" s="162">
        <v>9.73</v>
      </c>
      <c r="H201" s="14"/>
      <c r="I201" s="14"/>
      <c r="J201" s="14"/>
      <c r="K201" s="14"/>
      <c r="L201" s="14"/>
      <c r="M201" s="14"/>
      <c r="N201" s="20"/>
      <c r="O201" s="20"/>
      <c r="Q201" s="20"/>
    </row>
    <row r="202" spans="1:17" x14ac:dyDescent="0.25">
      <c r="A202" s="19" t="s">
        <v>38</v>
      </c>
      <c r="B202" s="188">
        <v>29</v>
      </c>
      <c r="C202" s="162">
        <v>1</v>
      </c>
      <c r="D202" s="162">
        <v>1.63</v>
      </c>
      <c r="E202" s="162">
        <v>2</v>
      </c>
      <c r="F202" s="162">
        <v>5</v>
      </c>
      <c r="G202" s="162">
        <v>11.21</v>
      </c>
      <c r="H202" s="14"/>
      <c r="I202" s="14"/>
      <c r="J202" s="14"/>
      <c r="K202" s="14"/>
      <c r="L202" s="14"/>
      <c r="M202" s="14"/>
      <c r="N202" s="20"/>
      <c r="O202" s="20"/>
      <c r="Q202" s="20"/>
    </row>
    <row r="203" spans="1:17" x14ac:dyDescent="0.25">
      <c r="A203" s="19" t="s">
        <v>39</v>
      </c>
      <c r="B203" s="188">
        <v>31</v>
      </c>
      <c r="C203" s="162">
        <v>1</v>
      </c>
      <c r="D203" s="162">
        <v>1.48</v>
      </c>
      <c r="E203" s="162">
        <v>2.21</v>
      </c>
      <c r="F203" s="162">
        <v>5</v>
      </c>
      <c r="G203" s="162">
        <v>16.78</v>
      </c>
      <c r="H203" s="14"/>
      <c r="I203" s="14"/>
      <c r="J203" s="14"/>
      <c r="K203" s="14"/>
      <c r="L203" s="14"/>
      <c r="M203" s="14"/>
      <c r="N203" s="20"/>
      <c r="O203" s="20"/>
      <c r="Q203" s="20"/>
    </row>
    <row r="204" spans="1:17" x14ac:dyDescent="0.25">
      <c r="A204" s="19" t="s">
        <v>40</v>
      </c>
      <c r="B204" s="188">
        <v>24</v>
      </c>
      <c r="C204" s="162">
        <v>1</v>
      </c>
      <c r="D204" s="162">
        <v>1.98</v>
      </c>
      <c r="E204" s="162">
        <v>3.5750000000000002</v>
      </c>
      <c r="F204" s="162">
        <v>9.375</v>
      </c>
      <c r="G204" s="162">
        <v>18</v>
      </c>
      <c r="H204" s="14"/>
      <c r="I204" s="14"/>
      <c r="J204" s="14"/>
      <c r="K204" s="14"/>
      <c r="L204" s="14"/>
      <c r="M204" s="14"/>
      <c r="N204" s="20"/>
      <c r="O204" s="20"/>
      <c r="Q204" s="20"/>
    </row>
    <row r="205" spans="1:17" x14ac:dyDescent="0.25">
      <c r="A205" s="19" t="s">
        <v>41</v>
      </c>
      <c r="B205" s="188">
        <v>35</v>
      </c>
      <c r="C205" s="162">
        <v>0.95</v>
      </c>
      <c r="D205" s="162">
        <v>2</v>
      </c>
      <c r="E205" s="162">
        <v>4.88</v>
      </c>
      <c r="F205" s="162">
        <v>8</v>
      </c>
      <c r="G205" s="162">
        <v>10</v>
      </c>
      <c r="H205" s="14"/>
      <c r="I205" s="14"/>
      <c r="J205" s="14"/>
      <c r="K205" s="14"/>
      <c r="L205" s="14"/>
      <c r="M205" s="14"/>
      <c r="N205" s="20"/>
      <c r="O205" s="20"/>
      <c r="Q205" s="20"/>
    </row>
    <row r="206" spans="1:17" x14ac:dyDescent="0.25">
      <c r="A206" s="19" t="s">
        <v>42</v>
      </c>
      <c r="B206" s="188">
        <v>35</v>
      </c>
      <c r="C206" s="162">
        <v>0.76</v>
      </c>
      <c r="D206" s="162">
        <v>2</v>
      </c>
      <c r="E206" s="162">
        <v>3.88</v>
      </c>
      <c r="F206" s="162">
        <v>7.86</v>
      </c>
      <c r="G206" s="162">
        <v>16</v>
      </c>
      <c r="H206" s="14"/>
      <c r="I206" s="14"/>
      <c r="J206" s="14"/>
      <c r="K206" s="14"/>
      <c r="L206" s="14"/>
      <c r="M206" s="14"/>
      <c r="N206" s="20"/>
      <c r="O206" s="20"/>
      <c r="Q206" s="20"/>
    </row>
    <row r="207" spans="1:17" x14ac:dyDescent="0.25">
      <c r="A207" s="19" t="s">
        <v>43</v>
      </c>
      <c r="B207" s="188">
        <v>46</v>
      </c>
      <c r="C207" s="162">
        <v>0.94</v>
      </c>
      <c r="D207" s="162">
        <v>1.59</v>
      </c>
      <c r="E207" s="162">
        <v>3.6150000000000002</v>
      </c>
      <c r="F207" s="162">
        <v>6</v>
      </c>
      <c r="G207" s="162">
        <v>19</v>
      </c>
      <c r="H207" s="14"/>
      <c r="I207" s="14"/>
      <c r="J207" s="14"/>
      <c r="K207" s="14"/>
      <c r="L207" s="14"/>
      <c r="M207" s="14"/>
      <c r="N207" s="20"/>
      <c r="O207" s="20"/>
      <c r="Q207" s="20"/>
    </row>
    <row r="208" spans="1:17" x14ac:dyDescent="0.25">
      <c r="A208" s="19" t="s">
        <v>44</v>
      </c>
      <c r="B208" s="188">
        <v>58</v>
      </c>
      <c r="C208" s="162">
        <v>0.81</v>
      </c>
      <c r="D208" s="162">
        <v>1.1399999999999999</v>
      </c>
      <c r="E208" s="162">
        <v>3</v>
      </c>
      <c r="F208" s="162">
        <v>6.7</v>
      </c>
      <c r="G208" s="162">
        <v>15.66</v>
      </c>
      <c r="H208" s="14"/>
      <c r="I208" s="14"/>
      <c r="J208" s="14"/>
      <c r="K208" s="14"/>
      <c r="L208" s="14"/>
      <c r="M208" s="14"/>
      <c r="N208" s="20"/>
      <c r="O208" s="20"/>
      <c r="Q208" s="20"/>
    </row>
    <row r="209" spans="1:18" x14ac:dyDescent="0.25">
      <c r="A209" s="19" t="s">
        <v>45</v>
      </c>
      <c r="B209" s="188">
        <v>48</v>
      </c>
      <c r="C209" s="162">
        <v>1</v>
      </c>
      <c r="D209" s="162">
        <v>1.415</v>
      </c>
      <c r="E209" s="162">
        <v>3</v>
      </c>
      <c r="F209" s="162">
        <v>7.4450000000000003</v>
      </c>
      <c r="G209" s="162">
        <v>15</v>
      </c>
      <c r="H209" s="14"/>
      <c r="I209" s="14"/>
      <c r="J209" s="14"/>
      <c r="K209" s="14"/>
      <c r="L209" s="14"/>
      <c r="M209" s="14"/>
      <c r="N209" s="20"/>
      <c r="O209" s="20"/>
      <c r="Q209" s="20"/>
    </row>
    <row r="210" spans="1:18" x14ac:dyDescent="0.25">
      <c r="A210" s="19" t="s">
        <v>46</v>
      </c>
      <c r="B210" s="188">
        <v>82</v>
      </c>
      <c r="C210" s="162">
        <v>1</v>
      </c>
      <c r="D210" s="162">
        <v>1.6</v>
      </c>
      <c r="E210" s="162">
        <v>3.0750000000000002</v>
      </c>
      <c r="F210" s="162">
        <v>6.79</v>
      </c>
      <c r="G210" s="162">
        <v>12.42</v>
      </c>
      <c r="H210" s="14"/>
      <c r="I210" s="14"/>
      <c r="J210" s="14"/>
      <c r="K210" s="14"/>
      <c r="L210" s="14"/>
      <c r="M210" s="14"/>
      <c r="N210" s="20"/>
      <c r="O210" s="20"/>
      <c r="Q210" s="20"/>
    </row>
    <row r="211" spans="1:18" x14ac:dyDescent="0.25">
      <c r="A211" s="19" t="s">
        <v>47</v>
      </c>
      <c r="B211" s="188">
        <v>57</v>
      </c>
      <c r="C211" s="162">
        <v>1.1399999999999999</v>
      </c>
      <c r="D211" s="162">
        <v>2</v>
      </c>
      <c r="E211" s="162">
        <v>2.66</v>
      </c>
      <c r="F211" s="162">
        <v>5</v>
      </c>
      <c r="G211" s="162">
        <v>14</v>
      </c>
      <c r="H211" s="14"/>
      <c r="I211" s="14"/>
      <c r="J211" s="14"/>
      <c r="K211" s="14"/>
      <c r="L211" s="14"/>
      <c r="M211" s="14"/>
      <c r="N211" s="20"/>
      <c r="O211" s="20"/>
      <c r="Q211" s="20"/>
    </row>
    <row r="212" spans="1:18" x14ac:dyDescent="0.25">
      <c r="A212" s="19" t="s">
        <v>48</v>
      </c>
      <c r="B212" s="188">
        <v>44</v>
      </c>
      <c r="C212" s="162">
        <v>1</v>
      </c>
      <c r="D212" s="162">
        <v>2</v>
      </c>
      <c r="E212" s="162">
        <v>3</v>
      </c>
      <c r="F212" s="162">
        <v>5.0049999999999999</v>
      </c>
      <c r="G212" s="162">
        <v>12</v>
      </c>
      <c r="H212" s="14"/>
      <c r="I212" s="14"/>
      <c r="J212" s="14"/>
      <c r="K212" s="14"/>
      <c r="L212" s="14"/>
      <c r="M212" s="14"/>
      <c r="N212" s="20"/>
      <c r="O212" s="20"/>
      <c r="Q212" s="20"/>
    </row>
    <row r="213" spans="1:18" x14ac:dyDescent="0.25">
      <c r="A213" s="19" t="s">
        <v>49</v>
      </c>
      <c r="B213" s="188">
        <v>27</v>
      </c>
      <c r="C213" s="162">
        <v>0.3</v>
      </c>
      <c r="D213" s="162">
        <v>1.08</v>
      </c>
      <c r="E213" s="162">
        <v>3</v>
      </c>
      <c r="F213" s="162">
        <v>6.51</v>
      </c>
      <c r="G213" s="162">
        <v>13.44</v>
      </c>
      <c r="H213" s="14"/>
      <c r="I213" s="14"/>
      <c r="J213" s="14"/>
      <c r="K213" s="14"/>
      <c r="L213" s="14"/>
      <c r="M213" s="14"/>
      <c r="N213" s="20"/>
      <c r="O213" s="20"/>
      <c r="Q213" s="20"/>
    </row>
    <row r="214" spans="1:18" x14ac:dyDescent="0.25">
      <c r="A214" s="19" t="s">
        <v>50</v>
      </c>
      <c r="B214" s="188">
        <v>7</v>
      </c>
      <c r="C214" s="162">
        <v>1.1499999999999999</v>
      </c>
      <c r="D214" s="162">
        <v>2</v>
      </c>
      <c r="E214" s="162">
        <v>3</v>
      </c>
      <c r="F214" s="162">
        <v>4.7699999999999996</v>
      </c>
      <c r="G214" s="162">
        <v>7</v>
      </c>
      <c r="H214" s="14"/>
      <c r="I214" s="14"/>
      <c r="J214" s="14"/>
      <c r="K214" s="14"/>
      <c r="L214" s="14"/>
      <c r="M214" s="14"/>
      <c r="N214" s="20"/>
      <c r="O214" s="20"/>
      <c r="Q214" s="20"/>
    </row>
    <row r="215" spans="1:18" x14ac:dyDescent="0.25">
      <c r="A215" s="19" t="s">
        <v>51</v>
      </c>
      <c r="B215" s="188">
        <v>1</v>
      </c>
      <c r="C215" s="162" t="s">
        <v>23</v>
      </c>
      <c r="D215" s="162" t="s">
        <v>23</v>
      </c>
      <c r="E215" s="162" t="s">
        <v>23</v>
      </c>
      <c r="F215" s="162" t="s">
        <v>23</v>
      </c>
      <c r="G215" s="162" t="s">
        <v>23</v>
      </c>
      <c r="H215" s="14"/>
      <c r="I215" s="14"/>
      <c r="J215" s="14"/>
      <c r="K215" s="14"/>
      <c r="L215" s="14"/>
      <c r="M215" s="14"/>
      <c r="N215" s="20"/>
      <c r="O215" s="20"/>
      <c r="Q215" s="20"/>
    </row>
    <row r="216" spans="1:18" x14ac:dyDescent="0.25">
      <c r="A216" s="19" t="s">
        <v>52</v>
      </c>
      <c r="B216" s="188">
        <v>1</v>
      </c>
      <c r="C216" s="162" t="s">
        <v>23</v>
      </c>
      <c r="D216" s="162" t="s">
        <v>23</v>
      </c>
      <c r="E216" s="162" t="s">
        <v>23</v>
      </c>
      <c r="F216" s="162" t="s">
        <v>23</v>
      </c>
      <c r="G216" s="162" t="s">
        <v>23</v>
      </c>
      <c r="H216" s="14"/>
      <c r="I216" s="14"/>
      <c r="J216" s="14"/>
      <c r="K216" s="14"/>
      <c r="L216" s="14"/>
      <c r="M216" s="14"/>
    </row>
    <row r="217" spans="1:18" x14ac:dyDescent="0.25">
      <c r="A217" s="23" t="s">
        <v>19</v>
      </c>
      <c r="B217" s="115">
        <f>SUM(B196:B216)</f>
        <v>672</v>
      </c>
      <c r="C217" s="173">
        <v>1</v>
      </c>
      <c r="D217" s="173">
        <v>1.64</v>
      </c>
      <c r="E217" s="173">
        <v>3</v>
      </c>
      <c r="F217" s="173">
        <v>6</v>
      </c>
      <c r="G217" s="173">
        <v>13.3</v>
      </c>
      <c r="H217" s="14"/>
      <c r="I217" s="14"/>
      <c r="J217" s="14"/>
      <c r="K217" s="14"/>
      <c r="L217" s="14"/>
      <c r="M217" s="14"/>
    </row>
    <row r="218" spans="1:18" x14ac:dyDescent="0.25">
      <c r="A218" s="49"/>
      <c r="B218" s="14"/>
      <c r="C218" s="14"/>
      <c r="D218" s="14"/>
      <c r="H218" s="14"/>
      <c r="I218" s="14"/>
      <c r="J218" s="14"/>
      <c r="K218" s="14"/>
      <c r="L218" s="14"/>
      <c r="M218" s="14"/>
    </row>
    <row r="219" spans="1:18" x14ac:dyDescent="0.25">
      <c r="A219" s="2" t="s">
        <v>252</v>
      </c>
      <c r="B219" s="24"/>
      <c r="C219" s="24"/>
      <c r="D219" s="24"/>
      <c r="E219" s="24"/>
      <c r="F219" s="24"/>
      <c r="G219" s="24"/>
      <c r="H219" s="24"/>
      <c r="I219" s="24"/>
      <c r="J219" s="24"/>
      <c r="K219" s="24"/>
      <c r="L219" s="24"/>
    </row>
    <row r="220" spans="1:18" x14ac:dyDescent="0.25">
      <c r="A220" s="2"/>
      <c r="B220" s="196"/>
      <c r="C220" s="196"/>
      <c r="D220" s="196"/>
      <c r="E220" s="196"/>
      <c r="F220" s="196"/>
      <c r="G220" s="196"/>
      <c r="H220" s="196"/>
      <c r="I220" s="196"/>
      <c r="J220" s="196"/>
      <c r="K220" s="196"/>
      <c r="L220" s="24"/>
    </row>
    <row r="221" spans="1:18" s="18" customFormat="1" ht="60" x14ac:dyDescent="0.25">
      <c r="A221" s="31" t="s">
        <v>66</v>
      </c>
      <c r="B221" s="31" t="s">
        <v>81</v>
      </c>
      <c r="C221" s="31" t="s">
        <v>82</v>
      </c>
      <c r="D221" s="31" t="s">
        <v>83</v>
      </c>
      <c r="E221" s="31" t="s">
        <v>84</v>
      </c>
      <c r="F221" s="31" t="s">
        <v>85</v>
      </c>
      <c r="G221" s="31" t="s">
        <v>86</v>
      </c>
      <c r="H221" s="31" t="s">
        <v>87</v>
      </c>
      <c r="I221" s="31" t="s">
        <v>63</v>
      </c>
      <c r="J221" s="31" t="s">
        <v>88</v>
      </c>
      <c r="K221" s="31" t="s">
        <v>71</v>
      </c>
      <c r="L221" s="31" t="s">
        <v>11</v>
      </c>
      <c r="M221" s="17"/>
      <c r="N221" s="17"/>
      <c r="O221" s="17"/>
      <c r="P221" s="17"/>
      <c r="Q221" s="17"/>
      <c r="R221" s="17"/>
    </row>
    <row r="222" spans="1:18" x14ac:dyDescent="0.25">
      <c r="A222" s="116" t="s">
        <v>3</v>
      </c>
      <c r="B222" s="157">
        <v>36</v>
      </c>
      <c r="C222" s="157">
        <v>1</v>
      </c>
      <c r="D222" s="157">
        <v>0</v>
      </c>
      <c r="E222" s="157">
        <v>0</v>
      </c>
      <c r="F222" s="157">
        <v>0</v>
      </c>
      <c r="G222" s="157">
        <v>0</v>
      </c>
      <c r="H222" s="157">
        <v>4</v>
      </c>
      <c r="I222" s="157">
        <v>1</v>
      </c>
      <c r="J222" s="157">
        <v>6</v>
      </c>
      <c r="K222" s="157">
        <v>0</v>
      </c>
      <c r="L222" s="118">
        <f>SUM(B222:K222)</f>
        <v>48</v>
      </c>
    </row>
    <row r="223" spans="1:18" x14ac:dyDescent="0.25">
      <c r="A223" s="116" t="s">
        <v>64</v>
      </c>
      <c r="B223" s="157">
        <v>21</v>
      </c>
      <c r="C223" s="157">
        <v>0</v>
      </c>
      <c r="D223" s="157">
        <v>0</v>
      </c>
      <c r="E223" s="157">
        <v>0</v>
      </c>
      <c r="F223" s="157">
        <v>0</v>
      </c>
      <c r="G223" s="157">
        <v>0</v>
      </c>
      <c r="H223" s="157">
        <v>0</v>
      </c>
      <c r="I223" s="157">
        <v>0</v>
      </c>
      <c r="J223" s="157">
        <v>0</v>
      </c>
      <c r="K223" s="157">
        <v>0</v>
      </c>
      <c r="L223" s="118">
        <f t="shared" ref="L223:L242" si="14">SUM(B223:K223)</f>
        <v>21</v>
      </c>
    </row>
    <row r="224" spans="1:18" x14ac:dyDescent="0.25">
      <c r="A224" s="116" t="s">
        <v>65</v>
      </c>
      <c r="B224" s="157">
        <v>16</v>
      </c>
      <c r="C224" s="157">
        <v>3</v>
      </c>
      <c r="D224" s="157">
        <v>0</v>
      </c>
      <c r="E224" s="157">
        <v>0</v>
      </c>
      <c r="F224" s="157">
        <v>0</v>
      </c>
      <c r="G224" s="157">
        <v>0</v>
      </c>
      <c r="H224" s="157">
        <v>2</v>
      </c>
      <c r="I224" s="157">
        <v>0</v>
      </c>
      <c r="J224" s="157">
        <v>2</v>
      </c>
      <c r="K224" s="157">
        <v>0</v>
      </c>
      <c r="L224" s="118">
        <f t="shared" si="14"/>
        <v>23</v>
      </c>
      <c r="N224" s="21"/>
    </row>
    <row r="225" spans="1:14" x14ac:dyDescent="0.25">
      <c r="A225" s="116" t="s">
        <v>35</v>
      </c>
      <c r="B225" s="169">
        <v>34</v>
      </c>
      <c r="C225" s="157">
        <v>4</v>
      </c>
      <c r="D225" s="157">
        <v>0</v>
      </c>
      <c r="E225" s="157">
        <v>1</v>
      </c>
      <c r="F225" s="157">
        <v>1</v>
      </c>
      <c r="G225" s="157">
        <v>0</v>
      </c>
      <c r="H225" s="157">
        <v>1</v>
      </c>
      <c r="I225" s="157">
        <v>0</v>
      </c>
      <c r="J225" s="157">
        <v>1</v>
      </c>
      <c r="K225" s="157">
        <v>0</v>
      </c>
      <c r="L225" s="118">
        <f t="shared" si="14"/>
        <v>42</v>
      </c>
      <c r="N225" s="22"/>
    </row>
    <row r="226" spans="1:14" x14ac:dyDescent="0.25">
      <c r="A226" s="116" t="s">
        <v>36</v>
      </c>
      <c r="B226" s="169">
        <v>41</v>
      </c>
      <c r="C226" s="157">
        <v>5</v>
      </c>
      <c r="D226" s="157">
        <v>0</v>
      </c>
      <c r="E226" s="157">
        <v>1</v>
      </c>
      <c r="F226" s="157">
        <v>1</v>
      </c>
      <c r="G226" s="157">
        <v>0</v>
      </c>
      <c r="H226" s="157">
        <v>4</v>
      </c>
      <c r="I226" s="157">
        <v>0</v>
      </c>
      <c r="J226" s="157">
        <v>2</v>
      </c>
      <c r="K226" s="157">
        <v>1</v>
      </c>
      <c r="L226" s="118">
        <f t="shared" si="14"/>
        <v>55</v>
      </c>
    </row>
    <row r="227" spans="1:14" x14ac:dyDescent="0.25">
      <c r="A227" s="116" t="s">
        <v>37</v>
      </c>
      <c r="B227" s="169">
        <v>43</v>
      </c>
      <c r="C227" s="157">
        <v>5</v>
      </c>
      <c r="D227" s="157">
        <v>0</v>
      </c>
      <c r="E227" s="157">
        <v>3</v>
      </c>
      <c r="F227" s="157">
        <v>1</v>
      </c>
      <c r="G227" s="157">
        <v>0</v>
      </c>
      <c r="H227" s="157">
        <v>4</v>
      </c>
      <c r="I227" s="157">
        <v>0</v>
      </c>
      <c r="J227" s="157">
        <v>1</v>
      </c>
      <c r="K227" s="157">
        <v>0</v>
      </c>
      <c r="L227" s="118">
        <f t="shared" si="14"/>
        <v>57</v>
      </c>
    </row>
    <row r="228" spans="1:14" x14ac:dyDescent="0.25">
      <c r="A228" s="116" t="s">
        <v>38</v>
      </c>
      <c r="B228" s="169">
        <v>42</v>
      </c>
      <c r="C228" s="157">
        <v>7</v>
      </c>
      <c r="D228" s="157">
        <v>0</v>
      </c>
      <c r="E228" s="157">
        <v>0</v>
      </c>
      <c r="F228" s="157">
        <v>2</v>
      </c>
      <c r="G228" s="157">
        <v>2</v>
      </c>
      <c r="H228" s="157">
        <v>7</v>
      </c>
      <c r="I228" s="157">
        <v>0</v>
      </c>
      <c r="J228" s="157">
        <v>0</v>
      </c>
      <c r="K228" s="157">
        <v>0</v>
      </c>
      <c r="L228" s="118">
        <f t="shared" si="14"/>
        <v>60</v>
      </c>
    </row>
    <row r="229" spans="1:14" x14ac:dyDescent="0.25">
      <c r="A229" s="116" t="s">
        <v>39</v>
      </c>
      <c r="B229" s="169">
        <v>35</v>
      </c>
      <c r="C229" s="157">
        <v>10</v>
      </c>
      <c r="D229" s="157">
        <v>0</v>
      </c>
      <c r="E229" s="157">
        <v>3</v>
      </c>
      <c r="F229" s="157">
        <v>1</v>
      </c>
      <c r="G229" s="157">
        <v>1</v>
      </c>
      <c r="H229" s="157">
        <v>8</v>
      </c>
      <c r="I229" s="157">
        <v>0</v>
      </c>
      <c r="J229" s="157">
        <v>1</v>
      </c>
      <c r="K229" s="157">
        <v>0</v>
      </c>
      <c r="L229" s="118">
        <f t="shared" si="14"/>
        <v>59</v>
      </c>
    </row>
    <row r="230" spans="1:14" x14ac:dyDescent="0.25">
      <c r="A230" s="116" t="s">
        <v>40</v>
      </c>
      <c r="B230" s="169">
        <v>48</v>
      </c>
      <c r="C230" s="157">
        <v>8</v>
      </c>
      <c r="D230" s="157">
        <v>0</v>
      </c>
      <c r="E230" s="157">
        <v>1</v>
      </c>
      <c r="F230" s="157">
        <v>2</v>
      </c>
      <c r="G230" s="157">
        <v>1</v>
      </c>
      <c r="H230" s="157">
        <v>0</v>
      </c>
      <c r="I230" s="157">
        <v>1</v>
      </c>
      <c r="J230" s="157">
        <v>0</v>
      </c>
      <c r="K230" s="157">
        <v>0</v>
      </c>
      <c r="L230" s="118">
        <f t="shared" si="14"/>
        <v>61</v>
      </c>
    </row>
    <row r="231" spans="1:14" x14ac:dyDescent="0.25">
      <c r="A231" s="116" t="s">
        <v>41</v>
      </c>
      <c r="B231" s="169">
        <v>60</v>
      </c>
      <c r="C231" s="157">
        <v>8</v>
      </c>
      <c r="D231" s="157">
        <v>0</v>
      </c>
      <c r="E231" s="157">
        <v>2</v>
      </c>
      <c r="F231" s="157">
        <v>3</v>
      </c>
      <c r="G231" s="157">
        <v>2</v>
      </c>
      <c r="H231" s="157">
        <v>5</v>
      </c>
      <c r="I231" s="157">
        <v>0</v>
      </c>
      <c r="J231" s="157">
        <v>2</v>
      </c>
      <c r="K231" s="157">
        <v>0</v>
      </c>
      <c r="L231" s="118">
        <f t="shared" si="14"/>
        <v>82</v>
      </c>
    </row>
    <row r="232" spans="1:14" x14ac:dyDescent="0.25">
      <c r="A232" s="116" t="s">
        <v>42</v>
      </c>
      <c r="B232" s="169">
        <v>48</v>
      </c>
      <c r="C232" s="157">
        <v>13</v>
      </c>
      <c r="D232" s="157">
        <v>0</v>
      </c>
      <c r="E232" s="157">
        <v>1</v>
      </c>
      <c r="F232" s="157">
        <v>3</v>
      </c>
      <c r="G232" s="157">
        <v>1</v>
      </c>
      <c r="H232" s="157">
        <v>5</v>
      </c>
      <c r="I232" s="157">
        <v>0</v>
      </c>
      <c r="J232" s="157">
        <v>1</v>
      </c>
      <c r="K232" s="157">
        <v>0</v>
      </c>
      <c r="L232" s="118">
        <f t="shared" si="14"/>
        <v>72</v>
      </c>
    </row>
    <row r="233" spans="1:14" x14ac:dyDescent="0.25">
      <c r="A233" s="116" t="s">
        <v>43</v>
      </c>
      <c r="B233" s="169">
        <v>56</v>
      </c>
      <c r="C233" s="157">
        <v>13</v>
      </c>
      <c r="D233" s="157">
        <v>1</v>
      </c>
      <c r="E233" s="157">
        <v>0</v>
      </c>
      <c r="F233" s="157">
        <v>9</v>
      </c>
      <c r="G233" s="157">
        <v>3</v>
      </c>
      <c r="H233" s="157">
        <v>11</v>
      </c>
      <c r="I233" s="157">
        <v>1</v>
      </c>
      <c r="J233" s="157">
        <v>1</v>
      </c>
      <c r="K233" s="157">
        <v>0</v>
      </c>
      <c r="L233" s="118">
        <f t="shared" si="14"/>
        <v>95</v>
      </c>
    </row>
    <row r="234" spans="1:14" x14ac:dyDescent="0.25">
      <c r="A234" s="116" t="s">
        <v>44</v>
      </c>
      <c r="B234" s="169">
        <v>61</v>
      </c>
      <c r="C234" s="157">
        <v>22</v>
      </c>
      <c r="D234" s="157">
        <v>0</v>
      </c>
      <c r="E234" s="157">
        <v>2</v>
      </c>
      <c r="F234" s="157">
        <v>7</v>
      </c>
      <c r="G234" s="157">
        <v>1</v>
      </c>
      <c r="H234" s="157">
        <v>17</v>
      </c>
      <c r="I234" s="157">
        <v>1</v>
      </c>
      <c r="J234" s="157">
        <v>1</v>
      </c>
      <c r="K234" s="157">
        <v>0</v>
      </c>
      <c r="L234" s="118">
        <f t="shared" si="14"/>
        <v>112</v>
      </c>
    </row>
    <row r="235" spans="1:14" x14ac:dyDescent="0.25">
      <c r="A235" s="116" t="s">
        <v>45</v>
      </c>
      <c r="B235" s="169">
        <v>54</v>
      </c>
      <c r="C235" s="157">
        <v>21</v>
      </c>
      <c r="D235" s="157">
        <v>1</v>
      </c>
      <c r="E235" s="157">
        <v>1</v>
      </c>
      <c r="F235" s="157">
        <v>14</v>
      </c>
      <c r="G235" s="157">
        <v>1</v>
      </c>
      <c r="H235" s="157">
        <v>10</v>
      </c>
      <c r="I235" s="157">
        <v>1</v>
      </c>
      <c r="J235" s="157">
        <v>4</v>
      </c>
      <c r="K235" s="157">
        <v>0</v>
      </c>
      <c r="L235" s="118">
        <f t="shared" si="14"/>
        <v>107</v>
      </c>
    </row>
    <row r="236" spans="1:14" x14ac:dyDescent="0.25">
      <c r="A236" s="116" t="s">
        <v>46</v>
      </c>
      <c r="B236" s="169">
        <v>67</v>
      </c>
      <c r="C236" s="157">
        <v>31</v>
      </c>
      <c r="D236" s="157">
        <v>2</v>
      </c>
      <c r="E236" s="157">
        <v>0</v>
      </c>
      <c r="F236" s="157">
        <v>13</v>
      </c>
      <c r="G236" s="157">
        <v>0</v>
      </c>
      <c r="H236" s="157">
        <v>11</v>
      </c>
      <c r="I236" s="157">
        <v>2</v>
      </c>
      <c r="J236" s="157">
        <v>2</v>
      </c>
      <c r="K236" s="157">
        <v>2</v>
      </c>
      <c r="L236" s="118">
        <f t="shared" si="14"/>
        <v>130</v>
      </c>
    </row>
    <row r="237" spans="1:14" x14ac:dyDescent="0.25">
      <c r="A237" s="121" t="s">
        <v>47</v>
      </c>
      <c r="B237" s="169">
        <v>40</v>
      </c>
      <c r="C237" s="157">
        <v>18</v>
      </c>
      <c r="D237" s="157">
        <v>3</v>
      </c>
      <c r="E237" s="157">
        <v>0</v>
      </c>
      <c r="F237" s="157">
        <v>19</v>
      </c>
      <c r="G237" s="157">
        <v>0</v>
      </c>
      <c r="H237" s="157">
        <v>27</v>
      </c>
      <c r="I237" s="157">
        <v>0</v>
      </c>
      <c r="J237" s="157">
        <v>1</v>
      </c>
      <c r="K237" s="157">
        <v>0</v>
      </c>
      <c r="L237" s="118">
        <f t="shared" si="14"/>
        <v>108</v>
      </c>
    </row>
    <row r="238" spans="1:14" x14ac:dyDescent="0.25">
      <c r="A238" s="121" t="s">
        <v>48</v>
      </c>
      <c r="B238" s="169">
        <v>25</v>
      </c>
      <c r="C238" s="157">
        <v>21</v>
      </c>
      <c r="D238" s="157">
        <v>2</v>
      </c>
      <c r="E238" s="157">
        <v>0</v>
      </c>
      <c r="F238" s="157">
        <v>22</v>
      </c>
      <c r="G238" s="157">
        <v>0</v>
      </c>
      <c r="H238" s="157">
        <v>13</v>
      </c>
      <c r="I238" s="157">
        <v>1</v>
      </c>
      <c r="J238" s="157">
        <v>4</v>
      </c>
      <c r="K238" s="157">
        <v>0</v>
      </c>
      <c r="L238" s="118">
        <f t="shared" si="14"/>
        <v>88</v>
      </c>
    </row>
    <row r="239" spans="1:14" x14ac:dyDescent="0.25">
      <c r="A239" s="121" t="s">
        <v>49</v>
      </c>
      <c r="B239" s="169">
        <v>26</v>
      </c>
      <c r="C239" s="157">
        <v>15</v>
      </c>
      <c r="D239" s="157">
        <v>1</v>
      </c>
      <c r="E239" s="157">
        <v>1</v>
      </c>
      <c r="F239" s="157">
        <v>19</v>
      </c>
      <c r="G239" s="157">
        <v>0</v>
      </c>
      <c r="H239" s="157">
        <v>23</v>
      </c>
      <c r="I239" s="157">
        <v>0</v>
      </c>
      <c r="J239" s="157">
        <v>2</v>
      </c>
      <c r="K239" s="157">
        <v>0</v>
      </c>
      <c r="L239" s="118">
        <f t="shared" si="14"/>
        <v>87</v>
      </c>
    </row>
    <row r="240" spans="1:14" x14ac:dyDescent="0.25">
      <c r="A240" s="121" t="s">
        <v>50</v>
      </c>
      <c r="B240" s="169">
        <v>7</v>
      </c>
      <c r="C240" s="157">
        <v>8</v>
      </c>
      <c r="D240" s="157">
        <v>6</v>
      </c>
      <c r="E240" s="157">
        <v>1</v>
      </c>
      <c r="F240" s="157">
        <v>7</v>
      </c>
      <c r="G240" s="157">
        <v>0</v>
      </c>
      <c r="H240" s="157">
        <v>14</v>
      </c>
      <c r="I240" s="157">
        <v>1</v>
      </c>
      <c r="J240" s="157">
        <v>1</v>
      </c>
      <c r="K240" s="157">
        <v>0</v>
      </c>
      <c r="L240" s="118">
        <f t="shared" si="14"/>
        <v>45</v>
      </c>
    </row>
    <row r="241" spans="1:18" x14ac:dyDescent="0.25">
      <c r="A241" s="121" t="s">
        <v>51</v>
      </c>
      <c r="B241" s="169">
        <v>3</v>
      </c>
      <c r="C241" s="157">
        <v>0</v>
      </c>
      <c r="D241" s="157">
        <v>1</v>
      </c>
      <c r="E241" s="157">
        <v>0</v>
      </c>
      <c r="F241" s="157">
        <v>1</v>
      </c>
      <c r="G241" s="157">
        <v>0</v>
      </c>
      <c r="H241" s="157">
        <v>1</v>
      </c>
      <c r="I241" s="157">
        <v>0</v>
      </c>
      <c r="J241" s="157">
        <v>0</v>
      </c>
      <c r="K241" s="157">
        <v>0</v>
      </c>
      <c r="L241" s="118">
        <f t="shared" si="14"/>
        <v>6</v>
      </c>
    </row>
    <row r="242" spans="1:18" x14ac:dyDescent="0.25">
      <c r="A242" s="121" t="s">
        <v>52</v>
      </c>
      <c r="B242" s="157">
        <v>0</v>
      </c>
      <c r="C242" s="157">
        <v>0</v>
      </c>
      <c r="D242" s="157">
        <v>0</v>
      </c>
      <c r="E242" s="157">
        <v>0</v>
      </c>
      <c r="F242" s="157">
        <v>0</v>
      </c>
      <c r="G242" s="157">
        <v>0</v>
      </c>
      <c r="H242" s="157">
        <v>0</v>
      </c>
      <c r="I242" s="157">
        <v>0</v>
      </c>
      <c r="J242" s="157">
        <v>0</v>
      </c>
      <c r="K242" s="157">
        <v>0</v>
      </c>
      <c r="L242" s="118">
        <f t="shared" si="14"/>
        <v>0</v>
      </c>
    </row>
    <row r="243" spans="1:18" x14ac:dyDescent="0.25">
      <c r="A243" s="119" t="s">
        <v>11</v>
      </c>
      <c r="B243" s="118">
        <f>SUM(B222:B242)</f>
        <v>763</v>
      </c>
      <c r="C243" s="118">
        <f t="shared" ref="C243:L243" si="15">SUM(C222:C242)</f>
        <v>213</v>
      </c>
      <c r="D243" s="118">
        <f t="shared" si="15"/>
        <v>17</v>
      </c>
      <c r="E243" s="118">
        <f t="shared" si="15"/>
        <v>17</v>
      </c>
      <c r="F243" s="118">
        <f t="shared" si="15"/>
        <v>125</v>
      </c>
      <c r="G243" s="118">
        <f t="shared" si="15"/>
        <v>12</v>
      </c>
      <c r="H243" s="118">
        <f t="shared" si="15"/>
        <v>167</v>
      </c>
      <c r="I243" s="118">
        <f t="shared" si="15"/>
        <v>9</v>
      </c>
      <c r="J243" s="118">
        <f t="shared" si="15"/>
        <v>32</v>
      </c>
      <c r="K243" s="118">
        <f t="shared" si="15"/>
        <v>3</v>
      </c>
      <c r="L243" s="118">
        <f t="shared" si="15"/>
        <v>1358</v>
      </c>
    </row>
    <row r="245" spans="1:18" x14ac:dyDescent="0.25">
      <c r="A245" s="2" t="s">
        <v>258</v>
      </c>
      <c r="B245" s="24"/>
      <c r="C245" s="24"/>
      <c r="D245" s="24"/>
      <c r="E245" s="24"/>
      <c r="F245" s="24"/>
      <c r="G245" s="24"/>
      <c r="H245" s="24"/>
      <c r="I245" s="24"/>
      <c r="J245" s="24"/>
      <c r="K245" s="24"/>
      <c r="L245" s="24"/>
    </row>
    <row r="246" spans="1:18" s="18" customFormat="1" ht="60" x14ac:dyDescent="0.25">
      <c r="A246" s="42" t="s">
        <v>53</v>
      </c>
      <c r="B246" s="42" t="s">
        <v>81</v>
      </c>
      <c r="C246" s="42" t="s">
        <v>82</v>
      </c>
      <c r="D246" s="42" t="s">
        <v>83</v>
      </c>
      <c r="E246" s="42" t="s">
        <v>84</v>
      </c>
      <c r="F246" s="42" t="s">
        <v>85</v>
      </c>
      <c r="G246" s="42" t="s">
        <v>86</v>
      </c>
      <c r="H246" s="42" t="s">
        <v>87</v>
      </c>
      <c r="I246" s="42" t="s">
        <v>63</v>
      </c>
      <c r="J246" s="42" t="s">
        <v>88</v>
      </c>
      <c r="K246" s="42" t="s">
        <v>71</v>
      </c>
      <c r="L246" s="42" t="s">
        <v>11</v>
      </c>
      <c r="M246" s="17"/>
      <c r="N246" s="17"/>
      <c r="O246" s="17"/>
      <c r="P246" s="17"/>
    </row>
    <row r="247" spans="1:18" x14ac:dyDescent="0.25">
      <c r="A247" s="116" t="s">
        <v>3</v>
      </c>
      <c r="B247" s="157">
        <v>18</v>
      </c>
      <c r="C247" s="157">
        <v>0</v>
      </c>
      <c r="D247" s="157">
        <v>0</v>
      </c>
      <c r="E247" s="157">
        <v>1</v>
      </c>
      <c r="F247" s="157">
        <v>0</v>
      </c>
      <c r="G247" s="157">
        <v>0</v>
      </c>
      <c r="H247" s="157">
        <v>6</v>
      </c>
      <c r="I247" s="157">
        <v>0</v>
      </c>
      <c r="J247" s="157">
        <v>4</v>
      </c>
      <c r="K247" s="157">
        <v>0</v>
      </c>
      <c r="L247" s="118">
        <f>SUM(B247:K247)</f>
        <v>29</v>
      </c>
      <c r="Q247" s="13"/>
      <c r="R247" s="13"/>
    </row>
    <row r="248" spans="1:18" x14ac:dyDescent="0.25">
      <c r="A248" s="116" t="s">
        <v>64</v>
      </c>
      <c r="B248" s="157">
        <v>4</v>
      </c>
      <c r="C248" s="157">
        <v>0</v>
      </c>
      <c r="D248" s="157">
        <v>0</v>
      </c>
      <c r="E248" s="157">
        <v>0</v>
      </c>
      <c r="F248" s="157">
        <v>0</v>
      </c>
      <c r="G248" s="157">
        <v>0</v>
      </c>
      <c r="H248" s="157">
        <v>1</v>
      </c>
      <c r="I248" s="157">
        <v>0</v>
      </c>
      <c r="J248" s="157">
        <v>0</v>
      </c>
      <c r="K248" s="157">
        <v>0</v>
      </c>
      <c r="L248" s="118">
        <f t="shared" ref="L248:L267" si="16">SUM(B248:K248)</f>
        <v>5</v>
      </c>
      <c r="Q248" s="13"/>
      <c r="R248" s="13"/>
    </row>
    <row r="249" spans="1:18" x14ac:dyDescent="0.25">
      <c r="A249" s="116" t="s">
        <v>65</v>
      </c>
      <c r="B249" s="157">
        <v>8</v>
      </c>
      <c r="C249" s="157">
        <v>2</v>
      </c>
      <c r="D249" s="157">
        <v>0</v>
      </c>
      <c r="E249" s="157">
        <v>0</v>
      </c>
      <c r="F249" s="157">
        <v>0</v>
      </c>
      <c r="G249" s="157">
        <v>0</v>
      </c>
      <c r="H249" s="157">
        <v>2</v>
      </c>
      <c r="I249" s="157">
        <v>2</v>
      </c>
      <c r="J249" s="157">
        <v>0</v>
      </c>
      <c r="K249" s="157">
        <v>0</v>
      </c>
      <c r="L249" s="118">
        <f t="shared" si="16"/>
        <v>14</v>
      </c>
      <c r="Q249" s="13"/>
      <c r="R249" s="13"/>
    </row>
    <row r="250" spans="1:18" x14ac:dyDescent="0.25">
      <c r="A250" s="116" t="s">
        <v>35</v>
      </c>
      <c r="B250" s="169">
        <v>11</v>
      </c>
      <c r="C250" s="157">
        <v>2</v>
      </c>
      <c r="D250" s="157">
        <v>0</v>
      </c>
      <c r="E250" s="157">
        <v>0</v>
      </c>
      <c r="F250" s="157">
        <v>1</v>
      </c>
      <c r="G250" s="157">
        <v>0</v>
      </c>
      <c r="H250" s="157">
        <v>2</v>
      </c>
      <c r="I250" s="157">
        <v>0</v>
      </c>
      <c r="J250" s="157">
        <v>1</v>
      </c>
      <c r="K250" s="157">
        <v>0</v>
      </c>
      <c r="L250" s="118">
        <f t="shared" si="16"/>
        <v>17</v>
      </c>
      <c r="Q250" s="13"/>
      <c r="R250" s="13"/>
    </row>
    <row r="251" spans="1:18" x14ac:dyDescent="0.25">
      <c r="A251" s="116" t="s">
        <v>36</v>
      </c>
      <c r="B251" s="169">
        <v>13</v>
      </c>
      <c r="C251" s="157">
        <v>2</v>
      </c>
      <c r="D251" s="157">
        <v>0</v>
      </c>
      <c r="E251" s="157">
        <v>0</v>
      </c>
      <c r="F251" s="157">
        <v>0</v>
      </c>
      <c r="G251" s="157">
        <v>0</v>
      </c>
      <c r="H251" s="157">
        <v>3</v>
      </c>
      <c r="I251" s="157">
        <v>0</v>
      </c>
      <c r="J251" s="157">
        <v>0</v>
      </c>
      <c r="K251" s="157">
        <v>0</v>
      </c>
      <c r="L251" s="118">
        <f t="shared" si="16"/>
        <v>18</v>
      </c>
      <c r="Q251" s="13"/>
      <c r="R251" s="13"/>
    </row>
    <row r="252" spans="1:18" x14ac:dyDescent="0.25">
      <c r="A252" s="116" t="s">
        <v>37</v>
      </c>
      <c r="B252" s="169">
        <v>6</v>
      </c>
      <c r="C252" s="157">
        <v>4</v>
      </c>
      <c r="D252" s="157">
        <v>0</v>
      </c>
      <c r="E252" s="157">
        <v>0</v>
      </c>
      <c r="F252" s="157">
        <v>0</v>
      </c>
      <c r="G252" s="157">
        <v>1</v>
      </c>
      <c r="H252" s="157">
        <v>1</v>
      </c>
      <c r="I252" s="157">
        <v>0</v>
      </c>
      <c r="J252" s="157">
        <v>1</v>
      </c>
      <c r="K252" s="157">
        <v>0</v>
      </c>
      <c r="L252" s="118">
        <f t="shared" si="16"/>
        <v>13</v>
      </c>
      <c r="Q252" s="13"/>
      <c r="R252" s="13"/>
    </row>
    <row r="253" spans="1:18" x14ac:dyDescent="0.25">
      <c r="A253" s="116" t="s">
        <v>38</v>
      </c>
      <c r="B253" s="169">
        <v>11</v>
      </c>
      <c r="C253" s="157">
        <v>0</v>
      </c>
      <c r="D253" s="157">
        <v>0</v>
      </c>
      <c r="E253" s="157">
        <v>0</v>
      </c>
      <c r="F253" s="157">
        <v>0</v>
      </c>
      <c r="G253" s="157">
        <v>0</v>
      </c>
      <c r="H253" s="157">
        <v>2</v>
      </c>
      <c r="I253" s="157">
        <v>0</v>
      </c>
      <c r="J253" s="157">
        <v>0</v>
      </c>
      <c r="K253" s="157">
        <v>0</v>
      </c>
      <c r="L253" s="118">
        <f t="shared" si="16"/>
        <v>13</v>
      </c>
      <c r="Q253" s="13"/>
      <c r="R253" s="13"/>
    </row>
    <row r="254" spans="1:18" x14ac:dyDescent="0.25">
      <c r="A254" s="116" t="s">
        <v>39</v>
      </c>
      <c r="B254" s="169">
        <v>8</v>
      </c>
      <c r="C254" s="157">
        <v>0</v>
      </c>
      <c r="D254" s="157">
        <v>0</v>
      </c>
      <c r="E254" s="157">
        <v>0</v>
      </c>
      <c r="F254" s="157">
        <v>0</v>
      </c>
      <c r="G254" s="157">
        <v>1</v>
      </c>
      <c r="H254" s="157">
        <v>2</v>
      </c>
      <c r="I254" s="157">
        <v>0</v>
      </c>
      <c r="J254" s="157">
        <v>0</v>
      </c>
      <c r="K254" s="157">
        <v>0</v>
      </c>
      <c r="L254" s="118">
        <f t="shared" si="16"/>
        <v>11</v>
      </c>
      <c r="Q254" s="13"/>
      <c r="R254" s="13"/>
    </row>
    <row r="255" spans="1:18" x14ac:dyDescent="0.25">
      <c r="A255" s="116" t="s">
        <v>40</v>
      </c>
      <c r="B255" s="169">
        <v>11</v>
      </c>
      <c r="C255" s="157">
        <v>1</v>
      </c>
      <c r="D255" s="157">
        <v>0</v>
      </c>
      <c r="E255" s="157">
        <v>0</v>
      </c>
      <c r="F255" s="157">
        <v>1</v>
      </c>
      <c r="G255" s="157">
        <v>1</v>
      </c>
      <c r="H255" s="157">
        <v>1</v>
      </c>
      <c r="I255" s="157">
        <v>0</v>
      </c>
      <c r="J255" s="157">
        <v>1</v>
      </c>
      <c r="K255" s="157">
        <v>0</v>
      </c>
      <c r="L255" s="118">
        <f t="shared" si="16"/>
        <v>16</v>
      </c>
      <c r="Q255" s="13"/>
      <c r="R255" s="13"/>
    </row>
    <row r="256" spans="1:18" x14ac:dyDescent="0.25">
      <c r="A256" s="116" t="s">
        <v>41</v>
      </c>
      <c r="B256" s="169">
        <v>11</v>
      </c>
      <c r="C256" s="157">
        <v>3</v>
      </c>
      <c r="D256" s="157">
        <v>0</v>
      </c>
      <c r="E256" s="157">
        <v>0</v>
      </c>
      <c r="F256" s="157">
        <v>2</v>
      </c>
      <c r="G256" s="157">
        <v>0</v>
      </c>
      <c r="H256" s="157">
        <v>4</v>
      </c>
      <c r="I256" s="157">
        <v>0</v>
      </c>
      <c r="J256" s="157">
        <v>0</v>
      </c>
      <c r="K256" s="157">
        <v>0</v>
      </c>
      <c r="L256" s="118">
        <f t="shared" si="16"/>
        <v>20</v>
      </c>
      <c r="Q256" s="13"/>
      <c r="R256" s="13"/>
    </row>
    <row r="257" spans="1:18" x14ac:dyDescent="0.25">
      <c r="A257" s="116" t="s">
        <v>42</v>
      </c>
      <c r="B257" s="169">
        <v>17</v>
      </c>
      <c r="C257" s="157">
        <v>3</v>
      </c>
      <c r="D257" s="157">
        <v>0</v>
      </c>
      <c r="E257" s="157">
        <v>0</v>
      </c>
      <c r="F257" s="157">
        <v>1</v>
      </c>
      <c r="G257" s="157">
        <v>0</v>
      </c>
      <c r="H257" s="157">
        <v>3</v>
      </c>
      <c r="I257" s="157">
        <v>0</v>
      </c>
      <c r="J257" s="157">
        <v>1</v>
      </c>
      <c r="K257" s="157">
        <v>0</v>
      </c>
      <c r="L257" s="118">
        <f t="shared" si="16"/>
        <v>25</v>
      </c>
      <c r="Q257" s="13"/>
      <c r="R257" s="13"/>
    </row>
    <row r="258" spans="1:18" x14ac:dyDescent="0.25">
      <c r="A258" s="116" t="s">
        <v>43</v>
      </c>
      <c r="B258" s="169">
        <v>23</v>
      </c>
      <c r="C258" s="157">
        <v>2</v>
      </c>
      <c r="D258" s="157">
        <v>0</v>
      </c>
      <c r="E258" s="157">
        <v>0</v>
      </c>
      <c r="F258" s="157">
        <v>2</v>
      </c>
      <c r="G258" s="157">
        <v>0</v>
      </c>
      <c r="H258" s="157">
        <v>0</v>
      </c>
      <c r="I258" s="157">
        <v>0</v>
      </c>
      <c r="J258" s="157">
        <v>1</v>
      </c>
      <c r="K258" s="157">
        <v>0</v>
      </c>
      <c r="L258" s="118">
        <f t="shared" si="16"/>
        <v>28</v>
      </c>
      <c r="Q258" s="13"/>
      <c r="R258" s="13"/>
    </row>
    <row r="259" spans="1:18" x14ac:dyDescent="0.25">
      <c r="A259" s="116" t="s">
        <v>44</v>
      </c>
      <c r="B259" s="169">
        <v>20</v>
      </c>
      <c r="C259" s="157">
        <v>5</v>
      </c>
      <c r="D259" s="157">
        <v>0</v>
      </c>
      <c r="E259" s="157">
        <v>0</v>
      </c>
      <c r="F259" s="157">
        <v>3</v>
      </c>
      <c r="G259" s="157">
        <v>0</v>
      </c>
      <c r="H259" s="157">
        <v>6</v>
      </c>
      <c r="I259" s="157">
        <v>0</v>
      </c>
      <c r="J259" s="157">
        <v>1</v>
      </c>
      <c r="K259" s="157">
        <v>0</v>
      </c>
      <c r="L259" s="118">
        <f t="shared" si="16"/>
        <v>35</v>
      </c>
      <c r="Q259" s="13"/>
      <c r="R259" s="13"/>
    </row>
    <row r="260" spans="1:18" x14ac:dyDescent="0.25">
      <c r="A260" s="116" t="s">
        <v>45</v>
      </c>
      <c r="B260" s="169">
        <v>18</v>
      </c>
      <c r="C260" s="157">
        <v>7</v>
      </c>
      <c r="D260" s="157">
        <v>0</v>
      </c>
      <c r="E260" s="157">
        <v>0</v>
      </c>
      <c r="F260" s="157">
        <v>5</v>
      </c>
      <c r="G260" s="157">
        <v>0</v>
      </c>
      <c r="H260" s="157">
        <v>3</v>
      </c>
      <c r="I260" s="157">
        <v>1</v>
      </c>
      <c r="J260" s="157">
        <v>1</v>
      </c>
      <c r="K260" s="157">
        <v>0</v>
      </c>
      <c r="L260" s="118">
        <f t="shared" si="16"/>
        <v>35</v>
      </c>
      <c r="Q260" s="13"/>
      <c r="R260" s="13"/>
    </row>
    <row r="261" spans="1:18" x14ac:dyDescent="0.25">
      <c r="A261" s="116" t="s">
        <v>46</v>
      </c>
      <c r="B261" s="169">
        <v>20</v>
      </c>
      <c r="C261" s="157">
        <v>12</v>
      </c>
      <c r="D261" s="157">
        <v>1</v>
      </c>
      <c r="E261" s="157">
        <v>0</v>
      </c>
      <c r="F261" s="157">
        <v>10</v>
      </c>
      <c r="G261" s="157">
        <v>0</v>
      </c>
      <c r="H261" s="157">
        <v>15</v>
      </c>
      <c r="I261" s="157">
        <v>1</v>
      </c>
      <c r="J261" s="157">
        <v>3</v>
      </c>
      <c r="K261" s="157">
        <v>0</v>
      </c>
      <c r="L261" s="118">
        <f t="shared" si="16"/>
        <v>62</v>
      </c>
      <c r="Q261" s="13"/>
      <c r="R261" s="13"/>
    </row>
    <row r="262" spans="1:18" x14ac:dyDescent="0.25">
      <c r="A262" s="121" t="s">
        <v>47</v>
      </c>
      <c r="B262" s="169">
        <v>31</v>
      </c>
      <c r="C262" s="157">
        <v>15</v>
      </c>
      <c r="D262" s="157">
        <v>2</v>
      </c>
      <c r="E262" s="157">
        <v>0</v>
      </c>
      <c r="F262" s="157">
        <v>10</v>
      </c>
      <c r="G262" s="157">
        <v>0</v>
      </c>
      <c r="H262" s="157">
        <v>6</v>
      </c>
      <c r="I262" s="157">
        <v>0</v>
      </c>
      <c r="J262" s="157">
        <v>1</v>
      </c>
      <c r="K262" s="157">
        <v>1</v>
      </c>
      <c r="L262" s="118">
        <f t="shared" si="16"/>
        <v>66</v>
      </c>
      <c r="Q262" s="13"/>
      <c r="R262" s="13"/>
    </row>
    <row r="263" spans="1:18" x14ac:dyDescent="0.25">
      <c r="A263" s="121" t="s">
        <v>48</v>
      </c>
      <c r="B263" s="169">
        <v>27</v>
      </c>
      <c r="C263" s="157">
        <v>10</v>
      </c>
      <c r="D263" s="157">
        <v>7</v>
      </c>
      <c r="E263" s="157">
        <v>0</v>
      </c>
      <c r="F263" s="157">
        <v>4</v>
      </c>
      <c r="G263" s="157">
        <v>0</v>
      </c>
      <c r="H263" s="157">
        <v>13</v>
      </c>
      <c r="I263" s="157">
        <v>0</v>
      </c>
      <c r="J263" s="157">
        <v>4</v>
      </c>
      <c r="K263" s="157">
        <v>1</v>
      </c>
      <c r="L263" s="118">
        <f t="shared" si="16"/>
        <v>66</v>
      </c>
      <c r="Q263" s="13"/>
      <c r="R263" s="13"/>
    </row>
    <row r="264" spans="1:18" x14ac:dyDescent="0.25">
      <c r="A264" s="121" t="s">
        <v>49</v>
      </c>
      <c r="B264" s="169">
        <v>26</v>
      </c>
      <c r="C264" s="157">
        <v>5</v>
      </c>
      <c r="D264" s="157">
        <v>6</v>
      </c>
      <c r="E264" s="157">
        <v>1</v>
      </c>
      <c r="F264" s="157">
        <v>11</v>
      </c>
      <c r="G264" s="157">
        <v>0</v>
      </c>
      <c r="H264" s="157">
        <v>17</v>
      </c>
      <c r="I264" s="157">
        <v>0</v>
      </c>
      <c r="J264" s="157">
        <v>0</v>
      </c>
      <c r="K264" s="157">
        <v>0</v>
      </c>
      <c r="L264" s="118">
        <f t="shared" si="16"/>
        <v>66</v>
      </c>
      <c r="Q264" s="13"/>
      <c r="R264" s="13"/>
    </row>
    <row r="265" spans="1:18" x14ac:dyDescent="0.25">
      <c r="A265" s="121" t="s">
        <v>50</v>
      </c>
      <c r="B265" s="169">
        <v>17</v>
      </c>
      <c r="C265" s="157">
        <v>9</v>
      </c>
      <c r="D265" s="157">
        <v>9</v>
      </c>
      <c r="E265" s="157">
        <v>2</v>
      </c>
      <c r="F265" s="157">
        <v>6</v>
      </c>
      <c r="G265" s="157">
        <v>0</v>
      </c>
      <c r="H265" s="157">
        <v>7</v>
      </c>
      <c r="I265" s="157">
        <v>0</v>
      </c>
      <c r="J265" s="157">
        <v>2</v>
      </c>
      <c r="K265" s="157">
        <v>1</v>
      </c>
      <c r="L265" s="118">
        <f t="shared" si="16"/>
        <v>53</v>
      </c>
      <c r="Q265" s="13"/>
      <c r="R265" s="13"/>
    </row>
    <row r="266" spans="1:18" x14ac:dyDescent="0.25">
      <c r="A266" s="121" t="s">
        <v>51</v>
      </c>
      <c r="B266" s="169">
        <v>5</v>
      </c>
      <c r="C266" s="157">
        <v>0</v>
      </c>
      <c r="D266" s="157">
        <v>4</v>
      </c>
      <c r="E266" s="157">
        <v>1</v>
      </c>
      <c r="F266" s="157">
        <v>1</v>
      </c>
      <c r="G266" s="157">
        <v>0</v>
      </c>
      <c r="H266" s="157">
        <v>6</v>
      </c>
      <c r="I266" s="157">
        <v>0</v>
      </c>
      <c r="J266" s="157">
        <v>0</v>
      </c>
      <c r="K266" s="157">
        <v>0</v>
      </c>
      <c r="L266" s="118">
        <f t="shared" si="16"/>
        <v>17</v>
      </c>
      <c r="Q266" s="13"/>
      <c r="R266" s="13"/>
    </row>
    <row r="267" spans="1:18" x14ac:dyDescent="0.25">
      <c r="A267" s="121" t="s">
        <v>52</v>
      </c>
      <c r="B267" s="169">
        <v>0</v>
      </c>
      <c r="C267" s="157">
        <v>0</v>
      </c>
      <c r="D267" s="157">
        <v>0</v>
      </c>
      <c r="E267" s="157">
        <v>0</v>
      </c>
      <c r="F267" s="157">
        <v>1</v>
      </c>
      <c r="G267" s="157">
        <v>0</v>
      </c>
      <c r="H267" s="157">
        <v>1</v>
      </c>
      <c r="I267" s="157">
        <v>0</v>
      </c>
      <c r="J267" s="157">
        <v>0</v>
      </c>
      <c r="K267" s="157">
        <v>0</v>
      </c>
      <c r="L267" s="118">
        <f t="shared" si="16"/>
        <v>2</v>
      </c>
      <c r="Q267" s="13"/>
      <c r="R267" s="13"/>
    </row>
    <row r="268" spans="1:18" x14ac:dyDescent="0.25">
      <c r="A268" s="119" t="s">
        <v>11</v>
      </c>
      <c r="B268" s="118">
        <f>SUM(B247:B267)</f>
        <v>305</v>
      </c>
      <c r="C268" s="118">
        <f t="shared" ref="C268:L268" si="17">SUM(C247:C267)</f>
        <v>82</v>
      </c>
      <c r="D268" s="118">
        <f t="shared" si="17"/>
        <v>29</v>
      </c>
      <c r="E268" s="118">
        <f t="shared" si="17"/>
        <v>5</v>
      </c>
      <c r="F268" s="118">
        <f t="shared" si="17"/>
        <v>58</v>
      </c>
      <c r="G268" s="118">
        <f t="shared" si="17"/>
        <v>3</v>
      </c>
      <c r="H268" s="118">
        <f t="shared" si="17"/>
        <v>101</v>
      </c>
      <c r="I268" s="118">
        <f t="shared" si="17"/>
        <v>4</v>
      </c>
      <c r="J268" s="118">
        <f t="shared" si="17"/>
        <v>21</v>
      </c>
      <c r="K268" s="118">
        <f t="shared" si="17"/>
        <v>3</v>
      </c>
      <c r="L268" s="118">
        <f t="shared" si="17"/>
        <v>611</v>
      </c>
      <c r="M268" s="198"/>
      <c r="Q268" s="13"/>
      <c r="R268" s="13"/>
    </row>
    <row r="269" spans="1:18" x14ac:dyDescent="0.25">
      <c r="A269" s="49"/>
      <c r="B269" s="14"/>
      <c r="E269" s="14"/>
      <c r="F269" s="14"/>
      <c r="G269" s="14"/>
      <c r="H269" s="14"/>
      <c r="I269" s="14"/>
      <c r="J269" s="14"/>
    </row>
    <row r="270" spans="1:18" x14ac:dyDescent="0.25">
      <c r="A270" s="24" t="s">
        <v>253</v>
      </c>
      <c r="B270" s="24"/>
      <c r="C270" s="24"/>
      <c r="D270" s="24"/>
      <c r="E270" s="24"/>
      <c r="F270" s="24"/>
      <c r="G270" s="24"/>
      <c r="H270" s="24"/>
      <c r="I270" s="24"/>
      <c r="J270" s="24"/>
      <c r="K270" s="24"/>
      <c r="L270" s="24"/>
      <c r="M270" s="24"/>
      <c r="N270" s="24"/>
      <c r="O270" s="24"/>
    </row>
    <row r="271" spans="1:18" s="18" customFormat="1" ht="60" x14ac:dyDescent="0.25">
      <c r="A271" s="31" t="s">
        <v>66</v>
      </c>
      <c r="B271" s="122" t="s">
        <v>89</v>
      </c>
      <c r="C271" s="122" t="s">
        <v>90</v>
      </c>
      <c r="D271" s="122" t="s">
        <v>91</v>
      </c>
      <c r="E271" s="122" t="s">
        <v>92</v>
      </c>
      <c r="F271" s="122" t="s">
        <v>93</v>
      </c>
      <c r="G271" s="122" t="s">
        <v>94</v>
      </c>
      <c r="H271" s="123" t="s">
        <v>95</v>
      </c>
      <c r="I271" s="122" t="s">
        <v>96</v>
      </c>
      <c r="J271" s="122" t="s">
        <v>25</v>
      </c>
      <c r="K271" s="122" t="s">
        <v>87</v>
      </c>
      <c r="L271" s="122" t="s">
        <v>97</v>
      </c>
      <c r="M271" s="122" t="s">
        <v>63</v>
      </c>
      <c r="N271" s="122" t="s">
        <v>98</v>
      </c>
      <c r="O271" s="122" t="s">
        <v>71</v>
      </c>
      <c r="P271" s="32" t="s">
        <v>11</v>
      </c>
      <c r="Q271" s="17"/>
    </row>
    <row r="272" spans="1:18" x14ac:dyDescent="0.25">
      <c r="A272" s="116" t="s">
        <v>3</v>
      </c>
      <c r="B272" s="117">
        <v>13</v>
      </c>
      <c r="C272" s="117">
        <v>22</v>
      </c>
      <c r="D272" s="117">
        <v>0</v>
      </c>
      <c r="E272" s="117">
        <v>1</v>
      </c>
      <c r="F272" s="117">
        <v>0</v>
      </c>
      <c r="G272" s="117">
        <v>0</v>
      </c>
      <c r="H272" s="117">
        <v>0</v>
      </c>
      <c r="I272" s="117">
        <v>2</v>
      </c>
      <c r="J272" s="117">
        <v>0</v>
      </c>
      <c r="K272" s="117">
        <v>1</v>
      </c>
      <c r="L272" s="117">
        <v>1</v>
      </c>
      <c r="M272" s="117">
        <v>0</v>
      </c>
      <c r="N272" s="117">
        <v>0</v>
      </c>
      <c r="O272" s="117">
        <v>3</v>
      </c>
      <c r="P272" s="118">
        <v>43</v>
      </c>
      <c r="R272" s="13"/>
    </row>
    <row r="273" spans="1:18" x14ac:dyDescent="0.25">
      <c r="A273" s="116" t="s">
        <v>64</v>
      </c>
      <c r="B273" s="117">
        <v>8</v>
      </c>
      <c r="C273" s="117">
        <v>8</v>
      </c>
      <c r="D273" s="117">
        <v>0</v>
      </c>
      <c r="E273" s="117">
        <v>2</v>
      </c>
      <c r="F273" s="117">
        <v>0</v>
      </c>
      <c r="G273" s="117">
        <v>1</v>
      </c>
      <c r="H273" s="117">
        <v>0</v>
      </c>
      <c r="I273" s="117">
        <v>0</v>
      </c>
      <c r="J273" s="117">
        <v>0</v>
      </c>
      <c r="K273" s="117">
        <v>0</v>
      </c>
      <c r="L273" s="117">
        <v>0</v>
      </c>
      <c r="M273" s="117">
        <v>0</v>
      </c>
      <c r="N273" s="117">
        <v>0</v>
      </c>
      <c r="O273" s="117">
        <v>1</v>
      </c>
      <c r="P273" s="118">
        <v>20</v>
      </c>
      <c r="R273" s="13"/>
    </row>
    <row r="274" spans="1:18" x14ac:dyDescent="0.25">
      <c r="A274" s="116" t="s">
        <v>65</v>
      </c>
      <c r="B274" s="117">
        <v>13</v>
      </c>
      <c r="C274" s="117">
        <v>12</v>
      </c>
      <c r="D274" s="117">
        <v>1</v>
      </c>
      <c r="E274" s="117">
        <v>4</v>
      </c>
      <c r="F274" s="117">
        <v>1</v>
      </c>
      <c r="G274" s="117">
        <v>0</v>
      </c>
      <c r="H274" s="117">
        <v>0</v>
      </c>
      <c r="I274" s="117">
        <v>0</v>
      </c>
      <c r="J274" s="117">
        <v>0</v>
      </c>
      <c r="K274" s="117">
        <v>3</v>
      </c>
      <c r="L274" s="117">
        <v>0</v>
      </c>
      <c r="M274" s="117">
        <v>0</v>
      </c>
      <c r="N274" s="117">
        <v>0</v>
      </c>
      <c r="O274" s="117">
        <v>1</v>
      </c>
      <c r="P274" s="118">
        <v>35</v>
      </c>
      <c r="Q274" s="21"/>
      <c r="R274" s="13"/>
    </row>
    <row r="275" spans="1:18" x14ac:dyDescent="0.25">
      <c r="A275" s="116" t="s">
        <v>35</v>
      </c>
      <c r="B275" s="117">
        <v>26</v>
      </c>
      <c r="C275" s="117">
        <v>23</v>
      </c>
      <c r="D275" s="117">
        <v>2</v>
      </c>
      <c r="E275" s="117">
        <v>10</v>
      </c>
      <c r="F275" s="117">
        <v>2</v>
      </c>
      <c r="G275" s="117">
        <v>3</v>
      </c>
      <c r="H275" s="117">
        <v>1</v>
      </c>
      <c r="I275" s="117">
        <v>1</v>
      </c>
      <c r="J275" s="117">
        <v>1</v>
      </c>
      <c r="K275" s="117">
        <v>0</v>
      </c>
      <c r="L275" s="117">
        <v>1</v>
      </c>
      <c r="M275" s="117">
        <v>0</v>
      </c>
      <c r="N275" s="117">
        <v>0</v>
      </c>
      <c r="O275" s="117">
        <v>0</v>
      </c>
      <c r="P275" s="118">
        <v>70</v>
      </c>
      <c r="Q275" s="22"/>
      <c r="R275" s="13"/>
    </row>
    <row r="276" spans="1:18" x14ac:dyDescent="0.25">
      <c r="A276" s="116" t="s">
        <v>36</v>
      </c>
      <c r="B276" s="117">
        <v>46</v>
      </c>
      <c r="C276" s="117">
        <v>29</v>
      </c>
      <c r="D276" s="117">
        <v>2</v>
      </c>
      <c r="E276" s="117">
        <v>9</v>
      </c>
      <c r="F276" s="117">
        <v>0</v>
      </c>
      <c r="G276" s="117">
        <v>7</v>
      </c>
      <c r="H276" s="117">
        <v>1</v>
      </c>
      <c r="I276" s="117">
        <v>0</v>
      </c>
      <c r="J276" s="117">
        <v>2</v>
      </c>
      <c r="K276" s="117">
        <v>1</v>
      </c>
      <c r="L276" s="117">
        <v>0</v>
      </c>
      <c r="M276" s="117">
        <v>0</v>
      </c>
      <c r="N276" s="117">
        <v>0</v>
      </c>
      <c r="O276" s="117">
        <v>1</v>
      </c>
      <c r="P276" s="118">
        <v>98</v>
      </c>
      <c r="R276" s="13"/>
    </row>
    <row r="277" spans="1:18" x14ac:dyDescent="0.25">
      <c r="A277" s="116" t="s">
        <v>37</v>
      </c>
      <c r="B277" s="117">
        <v>58</v>
      </c>
      <c r="C277" s="117">
        <v>25</v>
      </c>
      <c r="D277" s="117">
        <v>4</v>
      </c>
      <c r="E277" s="117">
        <v>14</v>
      </c>
      <c r="F277" s="117">
        <v>4</v>
      </c>
      <c r="G277" s="117">
        <v>4</v>
      </c>
      <c r="H277" s="117">
        <v>1</v>
      </c>
      <c r="I277" s="117">
        <v>0</v>
      </c>
      <c r="J277" s="117">
        <v>2</v>
      </c>
      <c r="K277" s="117">
        <v>0</v>
      </c>
      <c r="L277" s="117">
        <v>0</v>
      </c>
      <c r="M277" s="117">
        <v>0</v>
      </c>
      <c r="N277" s="117">
        <v>0</v>
      </c>
      <c r="O277" s="117">
        <v>0</v>
      </c>
      <c r="P277" s="118">
        <v>112</v>
      </c>
      <c r="R277" s="13"/>
    </row>
    <row r="278" spans="1:18" x14ac:dyDescent="0.25">
      <c r="A278" s="116" t="s">
        <v>38</v>
      </c>
      <c r="B278" s="117">
        <v>48</v>
      </c>
      <c r="C278" s="117">
        <v>38</v>
      </c>
      <c r="D278" s="117">
        <v>4</v>
      </c>
      <c r="E278" s="117">
        <v>12</v>
      </c>
      <c r="F278" s="117">
        <v>2</v>
      </c>
      <c r="G278" s="117">
        <v>7</v>
      </c>
      <c r="H278" s="117">
        <v>1</v>
      </c>
      <c r="I278" s="117">
        <v>0</v>
      </c>
      <c r="J278" s="117">
        <v>0</v>
      </c>
      <c r="K278" s="117">
        <v>1</v>
      </c>
      <c r="L278" s="117">
        <v>0</v>
      </c>
      <c r="M278" s="117">
        <v>0</v>
      </c>
      <c r="N278" s="117">
        <v>0</v>
      </c>
      <c r="O278" s="117">
        <v>1</v>
      </c>
      <c r="P278" s="118">
        <v>114</v>
      </c>
      <c r="R278" s="13"/>
    </row>
    <row r="279" spans="1:18" x14ac:dyDescent="0.25">
      <c r="A279" s="116" t="s">
        <v>39</v>
      </c>
      <c r="B279" s="117">
        <v>41</v>
      </c>
      <c r="C279" s="117">
        <v>20</v>
      </c>
      <c r="D279" s="117">
        <v>3</v>
      </c>
      <c r="E279" s="117">
        <v>9</v>
      </c>
      <c r="F279" s="117">
        <v>1</v>
      </c>
      <c r="G279" s="117">
        <v>6</v>
      </c>
      <c r="H279" s="117">
        <v>0</v>
      </c>
      <c r="I279" s="117">
        <v>0</v>
      </c>
      <c r="J279" s="117">
        <v>0</v>
      </c>
      <c r="K279" s="117">
        <v>1</v>
      </c>
      <c r="L279" s="117">
        <v>1</v>
      </c>
      <c r="M279" s="117">
        <v>0</v>
      </c>
      <c r="N279" s="117">
        <v>2</v>
      </c>
      <c r="O279" s="117">
        <v>0</v>
      </c>
      <c r="P279" s="118">
        <v>84</v>
      </c>
      <c r="R279" s="13"/>
    </row>
    <row r="280" spans="1:18" x14ac:dyDescent="0.25">
      <c r="A280" s="116" t="s">
        <v>40</v>
      </c>
      <c r="B280" s="117">
        <v>48</v>
      </c>
      <c r="C280" s="117">
        <v>26</v>
      </c>
      <c r="D280" s="117">
        <v>1</v>
      </c>
      <c r="E280" s="117">
        <v>7</v>
      </c>
      <c r="F280" s="117">
        <v>4</v>
      </c>
      <c r="G280" s="117">
        <v>3</v>
      </c>
      <c r="H280" s="117">
        <v>0</v>
      </c>
      <c r="I280" s="117">
        <v>0</v>
      </c>
      <c r="J280" s="117">
        <v>0</v>
      </c>
      <c r="K280" s="117">
        <v>1</v>
      </c>
      <c r="L280" s="117">
        <v>0</v>
      </c>
      <c r="M280" s="117">
        <v>0</v>
      </c>
      <c r="N280" s="117">
        <v>1</v>
      </c>
      <c r="O280" s="117">
        <v>0</v>
      </c>
      <c r="P280" s="118">
        <v>91</v>
      </c>
      <c r="R280" s="13"/>
    </row>
    <row r="281" spans="1:18" x14ac:dyDescent="0.25">
      <c r="A281" s="116" t="s">
        <v>41</v>
      </c>
      <c r="B281" s="117">
        <v>51</v>
      </c>
      <c r="C281" s="117">
        <v>33</v>
      </c>
      <c r="D281" s="117">
        <v>9</v>
      </c>
      <c r="E281" s="117">
        <v>10</v>
      </c>
      <c r="F281" s="117">
        <v>1</v>
      </c>
      <c r="G281" s="117">
        <v>7</v>
      </c>
      <c r="H281" s="117">
        <v>0</v>
      </c>
      <c r="I281" s="117">
        <v>3</v>
      </c>
      <c r="J281" s="117">
        <v>0</v>
      </c>
      <c r="K281" s="117">
        <v>0</v>
      </c>
      <c r="L281" s="117">
        <v>0</v>
      </c>
      <c r="M281" s="117">
        <v>0</v>
      </c>
      <c r="N281" s="117">
        <v>0</v>
      </c>
      <c r="O281" s="117">
        <v>0</v>
      </c>
      <c r="P281" s="118">
        <v>114</v>
      </c>
      <c r="R281" s="13"/>
    </row>
    <row r="282" spans="1:18" x14ac:dyDescent="0.25">
      <c r="A282" s="116" t="s">
        <v>42</v>
      </c>
      <c r="B282" s="117">
        <v>59</v>
      </c>
      <c r="C282" s="117">
        <v>25</v>
      </c>
      <c r="D282" s="117">
        <v>5</v>
      </c>
      <c r="E282" s="117">
        <v>6</v>
      </c>
      <c r="F282" s="117">
        <v>2</v>
      </c>
      <c r="G282" s="117">
        <v>4</v>
      </c>
      <c r="H282" s="117">
        <v>0</v>
      </c>
      <c r="I282" s="117">
        <v>3</v>
      </c>
      <c r="J282" s="117">
        <v>2</v>
      </c>
      <c r="K282" s="117">
        <v>1</v>
      </c>
      <c r="L282" s="117">
        <v>0</v>
      </c>
      <c r="M282" s="117">
        <v>0</v>
      </c>
      <c r="N282" s="117">
        <v>0</v>
      </c>
      <c r="O282" s="117">
        <v>0</v>
      </c>
      <c r="P282" s="118">
        <v>107</v>
      </c>
      <c r="R282" s="13"/>
    </row>
    <row r="283" spans="1:18" x14ac:dyDescent="0.25">
      <c r="A283" s="121" t="s">
        <v>43</v>
      </c>
      <c r="B283" s="117">
        <v>76</v>
      </c>
      <c r="C283" s="117">
        <v>24</v>
      </c>
      <c r="D283" s="117">
        <v>2</v>
      </c>
      <c r="E283" s="117">
        <v>5</v>
      </c>
      <c r="F283" s="117">
        <v>2</v>
      </c>
      <c r="G283" s="117">
        <v>4</v>
      </c>
      <c r="H283" s="117">
        <v>0</v>
      </c>
      <c r="I283" s="117">
        <v>0</v>
      </c>
      <c r="J283" s="117">
        <v>1</v>
      </c>
      <c r="K283" s="117">
        <v>0</v>
      </c>
      <c r="L283" s="117">
        <v>1</v>
      </c>
      <c r="M283" s="117">
        <v>0</v>
      </c>
      <c r="N283" s="117">
        <v>2</v>
      </c>
      <c r="O283" s="117">
        <v>1</v>
      </c>
      <c r="P283" s="118">
        <v>118</v>
      </c>
      <c r="R283" s="13"/>
    </row>
    <row r="284" spans="1:18" x14ac:dyDescent="0.25">
      <c r="A284" s="121" t="s">
        <v>44</v>
      </c>
      <c r="B284" s="117">
        <v>56</v>
      </c>
      <c r="C284" s="117">
        <v>22</v>
      </c>
      <c r="D284" s="117">
        <v>6</v>
      </c>
      <c r="E284" s="117">
        <v>8</v>
      </c>
      <c r="F284" s="117">
        <v>2</v>
      </c>
      <c r="G284" s="117">
        <v>4</v>
      </c>
      <c r="H284" s="117">
        <v>0</v>
      </c>
      <c r="I284" s="117">
        <v>0</v>
      </c>
      <c r="J284" s="117">
        <v>2</v>
      </c>
      <c r="K284" s="117">
        <v>0</v>
      </c>
      <c r="L284" s="117">
        <v>1</v>
      </c>
      <c r="M284" s="117">
        <v>1</v>
      </c>
      <c r="N284" s="117">
        <v>0</v>
      </c>
      <c r="O284" s="117">
        <v>1</v>
      </c>
      <c r="P284" s="118">
        <v>103</v>
      </c>
      <c r="R284" s="13"/>
    </row>
    <row r="285" spans="1:18" x14ac:dyDescent="0.25">
      <c r="A285" s="121" t="s">
        <v>45</v>
      </c>
      <c r="B285" s="117">
        <v>73</v>
      </c>
      <c r="C285" s="117">
        <v>34</v>
      </c>
      <c r="D285" s="117">
        <v>6</v>
      </c>
      <c r="E285" s="117">
        <v>8</v>
      </c>
      <c r="F285" s="117">
        <v>4</v>
      </c>
      <c r="G285" s="117">
        <v>7</v>
      </c>
      <c r="H285" s="117">
        <v>0</v>
      </c>
      <c r="I285" s="117">
        <v>0</v>
      </c>
      <c r="J285" s="117">
        <v>0</v>
      </c>
      <c r="K285" s="117">
        <v>2</v>
      </c>
      <c r="L285" s="117">
        <v>0</v>
      </c>
      <c r="M285" s="117">
        <v>0</v>
      </c>
      <c r="N285" s="117">
        <v>1</v>
      </c>
      <c r="O285" s="117">
        <v>1</v>
      </c>
      <c r="P285" s="118">
        <v>136</v>
      </c>
      <c r="R285" s="13"/>
    </row>
    <row r="286" spans="1:18" x14ac:dyDescent="0.25">
      <c r="A286" s="121" t="s">
        <v>46</v>
      </c>
      <c r="B286" s="117">
        <v>76</v>
      </c>
      <c r="C286" s="117">
        <v>32</v>
      </c>
      <c r="D286" s="117">
        <v>6</v>
      </c>
      <c r="E286" s="117">
        <v>0</v>
      </c>
      <c r="F286" s="117">
        <v>2</v>
      </c>
      <c r="G286" s="117">
        <v>3</v>
      </c>
      <c r="H286" s="117">
        <v>0</v>
      </c>
      <c r="I286" s="117">
        <v>0</v>
      </c>
      <c r="J286" s="117">
        <v>1</v>
      </c>
      <c r="K286" s="117">
        <v>0</v>
      </c>
      <c r="L286" s="117">
        <v>0</v>
      </c>
      <c r="M286" s="117">
        <v>0</v>
      </c>
      <c r="N286" s="117">
        <v>1</v>
      </c>
      <c r="O286" s="117">
        <v>0</v>
      </c>
      <c r="P286" s="118">
        <v>121</v>
      </c>
      <c r="R286" s="13"/>
    </row>
    <row r="287" spans="1:18" x14ac:dyDescent="0.25">
      <c r="A287" s="121" t="s">
        <v>47</v>
      </c>
      <c r="B287" s="117">
        <v>65</v>
      </c>
      <c r="C287" s="117">
        <v>35</v>
      </c>
      <c r="D287" s="117">
        <v>0</v>
      </c>
      <c r="E287" s="117">
        <v>5</v>
      </c>
      <c r="F287" s="117">
        <v>0</v>
      </c>
      <c r="G287" s="117">
        <v>5</v>
      </c>
      <c r="H287" s="117">
        <v>0</v>
      </c>
      <c r="I287" s="117">
        <v>2</v>
      </c>
      <c r="J287" s="117">
        <v>0</v>
      </c>
      <c r="K287" s="117">
        <v>0</v>
      </c>
      <c r="L287" s="117">
        <v>0</v>
      </c>
      <c r="M287" s="117">
        <v>0</v>
      </c>
      <c r="N287" s="117">
        <v>1</v>
      </c>
      <c r="O287" s="117">
        <v>0</v>
      </c>
      <c r="P287" s="118">
        <v>113</v>
      </c>
      <c r="R287" s="13"/>
    </row>
    <row r="288" spans="1:18" x14ac:dyDescent="0.25">
      <c r="A288" s="121" t="s">
        <v>48</v>
      </c>
      <c r="B288" s="117">
        <v>66</v>
      </c>
      <c r="C288" s="117">
        <v>18</v>
      </c>
      <c r="D288" s="117">
        <v>3</v>
      </c>
      <c r="E288" s="117">
        <v>3</v>
      </c>
      <c r="F288" s="117">
        <v>0</v>
      </c>
      <c r="G288" s="117">
        <v>2</v>
      </c>
      <c r="H288" s="117">
        <v>0</v>
      </c>
      <c r="I288" s="117">
        <v>0</v>
      </c>
      <c r="J288" s="117">
        <v>0</v>
      </c>
      <c r="K288" s="117">
        <v>2</v>
      </c>
      <c r="L288" s="117">
        <v>0</v>
      </c>
      <c r="M288" s="117">
        <v>0</v>
      </c>
      <c r="N288" s="117">
        <v>1</v>
      </c>
      <c r="O288" s="117">
        <v>1</v>
      </c>
      <c r="P288" s="118">
        <v>96</v>
      </c>
      <c r="R288" s="13"/>
    </row>
    <row r="289" spans="1:26" x14ac:dyDescent="0.25">
      <c r="A289" s="121" t="s">
        <v>49</v>
      </c>
      <c r="B289" s="117">
        <v>50</v>
      </c>
      <c r="C289" s="117">
        <v>15</v>
      </c>
      <c r="D289" s="117">
        <v>1</v>
      </c>
      <c r="E289" s="117">
        <v>2</v>
      </c>
      <c r="F289" s="117">
        <v>1</v>
      </c>
      <c r="G289" s="117">
        <v>0</v>
      </c>
      <c r="H289" s="117">
        <v>0</v>
      </c>
      <c r="I289" s="117">
        <v>0</v>
      </c>
      <c r="J289" s="117">
        <v>0</v>
      </c>
      <c r="K289" s="117">
        <v>2</v>
      </c>
      <c r="L289" s="117">
        <v>0</v>
      </c>
      <c r="M289" s="117">
        <v>0</v>
      </c>
      <c r="N289" s="117">
        <v>1</v>
      </c>
      <c r="O289" s="117">
        <v>2</v>
      </c>
      <c r="P289" s="118">
        <v>74</v>
      </c>
      <c r="R289" s="13"/>
    </row>
    <row r="290" spans="1:26" x14ac:dyDescent="0.25">
      <c r="A290" s="121" t="s">
        <v>50</v>
      </c>
      <c r="B290" s="117">
        <v>31</v>
      </c>
      <c r="C290" s="117">
        <v>3</v>
      </c>
      <c r="D290" s="117">
        <v>0</v>
      </c>
      <c r="E290" s="117">
        <v>0</v>
      </c>
      <c r="F290" s="117">
        <v>0</v>
      </c>
      <c r="G290" s="117">
        <v>0</v>
      </c>
      <c r="H290" s="117">
        <v>0</v>
      </c>
      <c r="I290" s="117">
        <v>0</v>
      </c>
      <c r="J290" s="117">
        <v>0</v>
      </c>
      <c r="K290" s="117">
        <v>3</v>
      </c>
      <c r="L290" s="117">
        <v>1</v>
      </c>
      <c r="M290" s="117">
        <v>0</v>
      </c>
      <c r="N290" s="117">
        <v>1</v>
      </c>
      <c r="O290" s="117">
        <v>0</v>
      </c>
      <c r="P290" s="118">
        <v>39</v>
      </c>
      <c r="R290" s="13"/>
    </row>
    <row r="291" spans="1:26" x14ac:dyDescent="0.25">
      <c r="A291" s="121" t="s">
        <v>51</v>
      </c>
      <c r="B291" s="117">
        <v>5</v>
      </c>
      <c r="C291" s="117">
        <v>0</v>
      </c>
      <c r="D291" s="117">
        <v>1</v>
      </c>
      <c r="E291" s="117">
        <v>0</v>
      </c>
      <c r="F291" s="117">
        <v>0</v>
      </c>
      <c r="G291" s="117">
        <v>0</v>
      </c>
      <c r="H291" s="117">
        <v>0</v>
      </c>
      <c r="I291" s="117">
        <v>0</v>
      </c>
      <c r="J291" s="117">
        <v>0</v>
      </c>
      <c r="K291" s="117">
        <v>0</v>
      </c>
      <c r="L291" s="117">
        <v>0</v>
      </c>
      <c r="M291" s="117">
        <v>0</v>
      </c>
      <c r="N291" s="117">
        <v>0</v>
      </c>
      <c r="O291" s="117">
        <v>0</v>
      </c>
      <c r="P291" s="118">
        <v>6</v>
      </c>
      <c r="R291" s="13"/>
    </row>
    <row r="292" spans="1:26" x14ac:dyDescent="0.25">
      <c r="A292" s="121" t="s">
        <v>52</v>
      </c>
      <c r="B292" s="117">
        <v>0</v>
      </c>
      <c r="C292" s="117">
        <v>0</v>
      </c>
      <c r="D292" s="117">
        <v>0</v>
      </c>
      <c r="E292" s="117">
        <v>0</v>
      </c>
      <c r="F292" s="117">
        <v>0</v>
      </c>
      <c r="G292" s="117">
        <v>0</v>
      </c>
      <c r="H292" s="117">
        <v>0</v>
      </c>
      <c r="I292" s="117">
        <v>0</v>
      </c>
      <c r="J292" s="124">
        <v>0</v>
      </c>
      <c r="K292" s="124">
        <v>0</v>
      </c>
      <c r="L292" s="124">
        <v>0</v>
      </c>
      <c r="M292" s="124">
        <v>0</v>
      </c>
      <c r="N292" s="124">
        <v>0</v>
      </c>
      <c r="O292" s="124">
        <v>0</v>
      </c>
      <c r="P292" s="118">
        <v>0</v>
      </c>
      <c r="R292" s="13"/>
    </row>
    <row r="293" spans="1:26" x14ac:dyDescent="0.25">
      <c r="A293" s="119" t="s">
        <v>11</v>
      </c>
      <c r="B293" s="118">
        <v>909</v>
      </c>
      <c r="C293" s="118">
        <v>444</v>
      </c>
      <c r="D293" s="118">
        <v>56</v>
      </c>
      <c r="E293" s="118">
        <v>115</v>
      </c>
      <c r="F293" s="118">
        <v>28</v>
      </c>
      <c r="G293" s="118">
        <v>67</v>
      </c>
      <c r="H293" s="118">
        <v>4</v>
      </c>
      <c r="I293" s="118">
        <v>11</v>
      </c>
      <c r="J293" s="118">
        <v>11</v>
      </c>
      <c r="K293" s="118">
        <v>18</v>
      </c>
      <c r="L293" s="118">
        <v>6</v>
      </c>
      <c r="M293" s="118">
        <v>1</v>
      </c>
      <c r="N293" s="118">
        <v>11</v>
      </c>
      <c r="O293" s="118">
        <v>13</v>
      </c>
      <c r="P293" s="118">
        <v>1694</v>
      </c>
      <c r="R293" s="13"/>
    </row>
    <row r="295" spans="1:26" x14ac:dyDescent="0.25">
      <c r="A295" s="24" t="s">
        <v>254</v>
      </c>
      <c r="B295" s="24"/>
      <c r="C295" s="24"/>
      <c r="D295" s="24"/>
      <c r="E295" s="24"/>
      <c r="F295" s="24"/>
      <c r="G295" s="24"/>
      <c r="H295" s="24"/>
      <c r="I295" s="24"/>
      <c r="J295" s="24"/>
      <c r="K295" s="24"/>
      <c r="L295" s="24"/>
      <c r="M295" s="24"/>
      <c r="N295" s="24"/>
      <c r="O295" s="24"/>
      <c r="Z295" s="52"/>
    </row>
    <row r="297" spans="1:26" s="18" customFormat="1" ht="45" x14ac:dyDescent="0.25">
      <c r="A297" s="42" t="s">
        <v>53</v>
      </c>
      <c r="B297" s="34" t="s">
        <v>89</v>
      </c>
      <c r="C297" s="34" t="s">
        <v>90</v>
      </c>
      <c r="D297" s="34" t="s">
        <v>91</v>
      </c>
      <c r="E297" s="34" t="s">
        <v>92</v>
      </c>
      <c r="F297" s="34" t="s">
        <v>93</v>
      </c>
      <c r="G297" s="34" t="s">
        <v>94</v>
      </c>
      <c r="H297" s="34" t="s">
        <v>96</v>
      </c>
      <c r="I297" s="34" t="s">
        <v>25</v>
      </c>
      <c r="J297" s="34" t="s">
        <v>87</v>
      </c>
      <c r="K297" s="34" t="s">
        <v>97</v>
      </c>
      <c r="L297" s="34" t="s">
        <v>301</v>
      </c>
      <c r="M297" s="34" t="s">
        <v>71</v>
      </c>
      <c r="N297" s="34" t="s">
        <v>11</v>
      </c>
      <c r="O297" s="3"/>
      <c r="P297" s="3"/>
      <c r="Q297" s="17"/>
      <c r="R297" s="17"/>
    </row>
    <row r="298" spans="1:26" x14ac:dyDescent="0.25">
      <c r="A298" s="116" t="s">
        <v>3</v>
      </c>
      <c r="B298" s="117">
        <v>13</v>
      </c>
      <c r="C298" s="117">
        <v>10</v>
      </c>
      <c r="D298" s="117">
        <v>0</v>
      </c>
      <c r="E298" s="117">
        <v>1</v>
      </c>
      <c r="F298" s="117">
        <v>1</v>
      </c>
      <c r="G298" s="117">
        <v>1</v>
      </c>
      <c r="H298" s="117">
        <v>3</v>
      </c>
      <c r="I298" s="117">
        <v>0</v>
      </c>
      <c r="J298" s="117">
        <v>1</v>
      </c>
      <c r="K298" s="117">
        <v>0</v>
      </c>
      <c r="L298" s="117">
        <v>0</v>
      </c>
      <c r="M298" s="117">
        <v>0</v>
      </c>
      <c r="N298" s="118">
        <v>30</v>
      </c>
    </row>
    <row r="299" spans="1:26" x14ac:dyDescent="0.25">
      <c r="A299" s="116" t="s">
        <v>64</v>
      </c>
      <c r="B299" s="117">
        <v>6</v>
      </c>
      <c r="C299" s="117">
        <v>5</v>
      </c>
      <c r="D299" s="117">
        <v>0</v>
      </c>
      <c r="E299" s="117">
        <v>0</v>
      </c>
      <c r="F299" s="117">
        <v>0</v>
      </c>
      <c r="G299" s="117">
        <v>1</v>
      </c>
      <c r="H299" s="117">
        <v>0</v>
      </c>
      <c r="I299" s="117">
        <v>1</v>
      </c>
      <c r="J299" s="117">
        <v>0</v>
      </c>
      <c r="K299" s="117">
        <v>0</v>
      </c>
      <c r="L299" s="117">
        <v>0</v>
      </c>
      <c r="M299" s="117">
        <v>0</v>
      </c>
      <c r="N299" s="118">
        <v>13</v>
      </c>
      <c r="P299" s="21"/>
    </row>
    <row r="300" spans="1:26" x14ac:dyDescent="0.25">
      <c r="A300" s="116" t="s">
        <v>65</v>
      </c>
      <c r="B300" s="117">
        <v>11</v>
      </c>
      <c r="C300" s="117">
        <v>0</v>
      </c>
      <c r="D300" s="117">
        <v>0</v>
      </c>
      <c r="E300" s="117">
        <v>1</v>
      </c>
      <c r="F300" s="117">
        <v>0</v>
      </c>
      <c r="G300" s="117">
        <v>0</v>
      </c>
      <c r="H300" s="117">
        <v>0</v>
      </c>
      <c r="I300" s="117">
        <v>0</v>
      </c>
      <c r="J300" s="117">
        <v>0</v>
      </c>
      <c r="K300" s="117">
        <v>0</v>
      </c>
      <c r="L300" s="117">
        <v>0</v>
      </c>
      <c r="M300" s="117">
        <v>0</v>
      </c>
      <c r="N300" s="118">
        <v>12</v>
      </c>
      <c r="P300" s="21"/>
      <c r="R300" s="21"/>
    </row>
    <row r="301" spans="1:26" x14ac:dyDescent="0.25">
      <c r="A301" s="116" t="s">
        <v>35</v>
      </c>
      <c r="B301" s="117">
        <v>9</v>
      </c>
      <c r="C301" s="117">
        <v>5</v>
      </c>
      <c r="D301" s="117">
        <v>2</v>
      </c>
      <c r="E301" s="117">
        <v>0</v>
      </c>
      <c r="F301" s="117">
        <v>0</v>
      </c>
      <c r="G301" s="117">
        <v>0</v>
      </c>
      <c r="H301" s="117">
        <v>1</v>
      </c>
      <c r="I301" s="117">
        <v>0</v>
      </c>
      <c r="J301" s="117">
        <v>0</v>
      </c>
      <c r="K301" s="117">
        <v>0</v>
      </c>
      <c r="L301" s="117">
        <v>0</v>
      </c>
      <c r="M301" s="117">
        <v>0</v>
      </c>
      <c r="N301" s="118">
        <v>17</v>
      </c>
      <c r="P301" s="22"/>
      <c r="R301" s="22"/>
    </row>
    <row r="302" spans="1:26" x14ac:dyDescent="0.25">
      <c r="A302" s="116" t="s">
        <v>36</v>
      </c>
      <c r="B302" s="117">
        <v>3</v>
      </c>
      <c r="C302" s="117">
        <v>9</v>
      </c>
      <c r="D302" s="117">
        <v>2</v>
      </c>
      <c r="E302" s="117">
        <v>1</v>
      </c>
      <c r="F302" s="117">
        <v>1</v>
      </c>
      <c r="G302" s="117">
        <v>3</v>
      </c>
      <c r="H302" s="117">
        <v>0</v>
      </c>
      <c r="I302" s="117">
        <v>0</v>
      </c>
      <c r="J302" s="117">
        <v>0</v>
      </c>
      <c r="K302" s="117">
        <v>1</v>
      </c>
      <c r="L302" s="117">
        <v>0</v>
      </c>
      <c r="M302" s="117">
        <v>0</v>
      </c>
      <c r="N302" s="118">
        <v>20</v>
      </c>
    </row>
    <row r="303" spans="1:26" x14ac:dyDescent="0.25">
      <c r="A303" s="116" t="s">
        <v>37</v>
      </c>
      <c r="B303" s="117">
        <v>10</v>
      </c>
      <c r="C303" s="117">
        <v>12</v>
      </c>
      <c r="D303" s="117">
        <v>1</v>
      </c>
      <c r="E303" s="117">
        <v>1</v>
      </c>
      <c r="F303" s="117">
        <v>0</v>
      </c>
      <c r="G303" s="117">
        <v>5</v>
      </c>
      <c r="H303" s="117">
        <v>1</v>
      </c>
      <c r="I303" s="117">
        <v>0</v>
      </c>
      <c r="J303" s="117">
        <v>0</v>
      </c>
      <c r="K303" s="117">
        <v>0</v>
      </c>
      <c r="L303" s="117">
        <v>0</v>
      </c>
      <c r="M303" s="117">
        <v>1</v>
      </c>
      <c r="N303" s="118">
        <v>31</v>
      </c>
    </row>
    <row r="304" spans="1:26" x14ac:dyDescent="0.25">
      <c r="A304" s="116" t="s">
        <v>38</v>
      </c>
      <c r="B304" s="117">
        <v>4</v>
      </c>
      <c r="C304" s="117">
        <v>7</v>
      </c>
      <c r="D304" s="117">
        <v>1</v>
      </c>
      <c r="E304" s="117">
        <v>3</v>
      </c>
      <c r="F304" s="117">
        <v>0</v>
      </c>
      <c r="G304" s="117">
        <v>0</v>
      </c>
      <c r="H304" s="117">
        <v>0</v>
      </c>
      <c r="I304" s="117">
        <v>0</v>
      </c>
      <c r="J304" s="117">
        <v>0</v>
      </c>
      <c r="K304" s="117">
        <v>1</v>
      </c>
      <c r="L304" s="117">
        <v>0</v>
      </c>
      <c r="M304" s="117">
        <v>0</v>
      </c>
      <c r="N304" s="118">
        <v>16</v>
      </c>
    </row>
    <row r="305" spans="1:14" x14ac:dyDescent="0.25">
      <c r="A305" s="116" t="s">
        <v>39</v>
      </c>
      <c r="B305" s="117">
        <v>14</v>
      </c>
      <c r="C305" s="117">
        <v>9</v>
      </c>
      <c r="D305" s="117">
        <v>0</v>
      </c>
      <c r="E305" s="117">
        <v>0</v>
      </c>
      <c r="F305" s="117">
        <v>0</v>
      </c>
      <c r="G305" s="117">
        <v>3</v>
      </c>
      <c r="H305" s="117">
        <v>0</v>
      </c>
      <c r="I305" s="117">
        <v>0</v>
      </c>
      <c r="J305" s="117">
        <v>0</v>
      </c>
      <c r="K305" s="117">
        <v>1</v>
      </c>
      <c r="L305" s="117">
        <v>1</v>
      </c>
      <c r="M305" s="117">
        <v>0</v>
      </c>
      <c r="N305" s="118">
        <v>28</v>
      </c>
    </row>
    <row r="306" spans="1:14" x14ac:dyDescent="0.25">
      <c r="A306" s="116" t="s">
        <v>40</v>
      </c>
      <c r="B306" s="117">
        <v>6</v>
      </c>
      <c r="C306" s="117">
        <v>8</v>
      </c>
      <c r="D306" s="117">
        <v>1</v>
      </c>
      <c r="E306" s="117">
        <v>1</v>
      </c>
      <c r="F306" s="117">
        <v>0</v>
      </c>
      <c r="G306" s="117">
        <v>0</v>
      </c>
      <c r="H306" s="117">
        <v>0</v>
      </c>
      <c r="I306" s="117">
        <v>0</v>
      </c>
      <c r="J306" s="117">
        <v>0</v>
      </c>
      <c r="K306" s="117">
        <v>1</v>
      </c>
      <c r="L306" s="117">
        <v>1</v>
      </c>
      <c r="M306" s="117">
        <v>0</v>
      </c>
      <c r="N306" s="118">
        <v>18</v>
      </c>
    </row>
    <row r="307" spans="1:14" x14ac:dyDescent="0.25">
      <c r="A307" s="116" t="s">
        <v>41</v>
      </c>
      <c r="B307" s="117">
        <v>7</v>
      </c>
      <c r="C307" s="117">
        <v>12</v>
      </c>
      <c r="D307" s="117">
        <v>2</v>
      </c>
      <c r="E307" s="117">
        <v>1</v>
      </c>
      <c r="F307" s="117">
        <v>0</v>
      </c>
      <c r="G307" s="117">
        <v>4</v>
      </c>
      <c r="H307" s="117">
        <v>0</v>
      </c>
      <c r="I307" s="117">
        <v>0</v>
      </c>
      <c r="J307" s="117">
        <v>0</v>
      </c>
      <c r="K307" s="117">
        <v>0</v>
      </c>
      <c r="L307" s="117">
        <v>1</v>
      </c>
      <c r="M307" s="117">
        <v>0</v>
      </c>
      <c r="N307" s="118">
        <v>27</v>
      </c>
    </row>
    <row r="308" spans="1:14" x14ac:dyDescent="0.25">
      <c r="A308" s="116" t="s">
        <v>42</v>
      </c>
      <c r="B308" s="117">
        <v>25</v>
      </c>
      <c r="C308" s="117">
        <v>4</v>
      </c>
      <c r="D308" s="117">
        <v>0</v>
      </c>
      <c r="E308" s="117">
        <v>2</v>
      </c>
      <c r="F308" s="117">
        <v>0</v>
      </c>
      <c r="G308" s="117">
        <v>1</v>
      </c>
      <c r="H308" s="117">
        <v>1</v>
      </c>
      <c r="I308" s="117">
        <v>0</v>
      </c>
      <c r="J308" s="117">
        <v>0</v>
      </c>
      <c r="K308" s="117">
        <v>1</v>
      </c>
      <c r="L308" s="117">
        <v>2</v>
      </c>
      <c r="M308" s="117">
        <v>0</v>
      </c>
      <c r="N308" s="118">
        <v>36</v>
      </c>
    </row>
    <row r="309" spans="1:14" x14ac:dyDescent="0.25">
      <c r="A309" s="121" t="s">
        <v>43</v>
      </c>
      <c r="B309" s="117">
        <v>18</v>
      </c>
      <c r="C309" s="117">
        <v>10</v>
      </c>
      <c r="D309" s="117">
        <v>2</v>
      </c>
      <c r="E309" s="117">
        <v>5</v>
      </c>
      <c r="F309" s="117">
        <v>0</v>
      </c>
      <c r="G309" s="117">
        <v>1</v>
      </c>
      <c r="H309" s="117">
        <v>0</v>
      </c>
      <c r="I309" s="117">
        <v>1</v>
      </c>
      <c r="J309" s="117">
        <v>0</v>
      </c>
      <c r="K309" s="117">
        <v>1</v>
      </c>
      <c r="L309" s="117">
        <v>0</v>
      </c>
      <c r="M309" s="117">
        <v>0</v>
      </c>
      <c r="N309" s="118">
        <v>38</v>
      </c>
    </row>
    <row r="310" spans="1:14" x14ac:dyDescent="0.25">
      <c r="A310" s="121" t="s">
        <v>44</v>
      </c>
      <c r="B310" s="117">
        <v>24</v>
      </c>
      <c r="C310" s="117">
        <v>13</v>
      </c>
      <c r="D310" s="117">
        <v>1</v>
      </c>
      <c r="E310" s="117">
        <v>1</v>
      </c>
      <c r="F310" s="117">
        <v>0</v>
      </c>
      <c r="G310" s="117">
        <v>3</v>
      </c>
      <c r="H310" s="117">
        <v>0</v>
      </c>
      <c r="I310" s="117">
        <v>1</v>
      </c>
      <c r="J310" s="117">
        <v>1</v>
      </c>
      <c r="K310" s="117">
        <v>0</v>
      </c>
      <c r="L310" s="117">
        <v>0</v>
      </c>
      <c r="M310" s="117">
        <v>0</v>
      </c>
      <c r="N310" s="118">
        <v>44</v>
      </c>
    </row>
    <row r="311" spans="1:14" x14ac:dyDescent="0.25">
      <c r="A311" s="121" t="s">
        <v>45</v>
      </c>
      <c r="B311" s="117">
        <v>26</v>
      </c>
      <c r="C311" s="117">
        <v>11</v>
      </c>
      <c r="D311" s="117">
        <v>2</v>
      </c>
      <c r="E311" s="117">
        <v>1</v>
      </c>
      <c r="F311" s="117">
        <v>1</v>
      </c>
      <c r="G311" s="117">
        <v>0</v>
      </c>
      <c r="H311" s="117">
        <v>0</v>
      </c>
      <c r="I311" s="117">
        <v>0</v>
      </c>
      <c r="J311" s="117">
        <v>0</v>
      </c>
      <c r="K311" s="117">
        <v>0</v>
      </c>
      <c r="L311" s="117">
        <v>1</v>
      </c>
      <c r="M311" s="117">
        <v>0</v>
      </c>
      <c r="N311" s="118">
        <v>42</v>
      </c>
    </row>
    <row r="312" spans="1:14" x14ac:dyDescent="0.25">
      <c r="A312" s="121" t="s">
        <v>46</v>
      </c>
      <c r="B312" s="117">
        <v>27</v>
      </c>
      <c r="C312" s="117">
        <v>14</v>
      </c>
      <c r="D312" s="117">
        <v>5</v>
      </c>
      <c r="E312" s="117">
        <v>3</v>
      </c>
      <c r="F312" s="117">
        <v>1</v>
      </c>
      <c r="G312" s="117">
        <v>0</v>
      </c>
      <c r="H312" s="117">
        <v>0</v>
      </c>
      <c r="I312" s="117">
        <v>0</v>
      </c>
      <c r="J312" s="117">
        <v>0</v>
      </c>
      <c r="K312" s="117">
        <v>0</v>
      </c>
      <c r="L312" s="117">
        <v>0</v>
      </c>
      <c r="M312" s="117">
        <v>2</v>
      </c>
      <c r="N312" s="118">
        <v>52</v>
      </c>
    </row>
    <row r="313" spans="1:14" x14ac:dyDescent="0.25">
      <c r="A313" s="121" t="s">
        <v>47</v>
      </c>
      <c r="B313" s="117">
        <v>38</v>
      </c>
      <c r="C313" s="117">
        <v>9</v>
      </c>
      <c r="D313" s="117">
        <v>0</v>
      </c>
      <c r="E313" s="117">
        <v>1</v>
      </c>
      <c r="F313" s="117">
        <v>1</v>
      </c>
      <c r="G313" s="117">
        <v>2</v>
      </c>
      <c r="H313" s="117">
        <v>0</v>
      </c>
      <c r="I313" s="117">
        <v>0</v>
      </c>
      <c r="J313" s="117">
        <v>0</v>
      </c>
      <c r="K313" s="117">
        <v>1</v>
      </c>
      <c r="L313" s="117">
        <v>1</v>
      </c>
      <c r="M313" s="117">
        <v>1</v>
      </c>
      <c r="N313" s="118">
        <v>54</v>
      </c>
    </row>
    <row r="314" spans="1:14" x14ac:dyDescent="0.25">
      <c r="A314" s="121" t="s">
        <v>48</v>
      </c>
      <c r="B314" s="117">
        <v>60</v>
      </c>
      <c r="C314" s="117">
        <v>12</v>
      </c>
      <c r="D314" s="117">
        <v>1</v>
      </c>
      <c r="E314" s="117">
        <v>3</v>
      </c>
      <c r="F314" s="117">
        <v>2</v>
      </c>
      <c r="G314" s="117">
        <v>1</v>
      </c>
      <c r="H314" s="117">
        <v>0</v>
      </c>
      <c r="I314" s="117">
        <v>0</v>
      </c>
      <c r="J314" s="117">
        <v>1</v>
      </c>
      <c r="K314" s="117">
        <v>2</v>
      </c>
      <c r="L314" s="117">
        <v>0</v>
      </c>
      <c r="M314" s="117">
        <v>0</v>
      </c>
      <c r="N314" s="118">
        <v>82</v>
      </c>
    </row>
    <row r="315" spans="1:14" x14ac:dyDescent="0.25">
      <c r="A315" s="121" t="s">
        <v>49</v>
      </c>
      <c r="B315" s="117">
        <v>69</v>
      </c>
      <c r="C315" s="117">
        <v>6</v>
      </c>
      <c r="D315" s="117">
        <v>3</v>
      </c>
      <c r="E315" s="117">
        <v>2</v>
      </c>
      <c r="F315" s="117">
        <v>1</v>
      </c>
      <c r="G315" s="117">
        <v>0</v>
      </c>
      <c r="H315" s="117">
        <v>0</v>
      </c>
      <c r="I315" s="117">
        <v>0</v>
      </c>
      <c r="J315" s="117">
        <v>3</v>
      </c>
      <c r="K315" s="117">
        <v>0</v>
      </c>
      <c r="L315" s="117">
        <v>1</v>
      </c>
      <c r="M315" s="117">
        <v>0</v>
      </c>
      <c r="N315" s="118">
        <v>85</v>
      </c>
    </row>
    <row r="316" spans="1:14" x14ac:dyDescent="0.25">
      <c r="A316" s="121" t="s">
        <v>50</v>
      </c>
      <c r="B316" s="117">
        <v>52</v>
      </c>
      <c r="C316" s="117">
        <v>5</v>
      </c>
      <c r="D316" s="117">
        <v>2</v>
      </c>
      <c r="E316" s="117">
        <v>0</v>
      </c>
      <c r="F316" s="117">
        <v>0</v>
      </c>
      <c r="G316" s="117">
        <v>2</v>
      </c>
      <c r="H316" s="117">
        <v>0</v>
      </c>
      <c r="I316" s="117">
        <v>1</v>
      </c>
      <c r="J316" s="117">
        <v>0</v>
      </c>
      <c r="K316" s="117">
        <v>0</v>
      </c>
      <c r="L316" s="117">
        <v>1</v>
      </c>
      <c r="M316" s="117">
        <v>0</v>
      </c>
      <c r="N316" s="118">
        <v>63</v>
      </c>
    </row>
    <row r="317" spans="1:14" x14ac:dyDescent="0.25">
      <c r="A317" s="121" t="s">
        <v>51</v>
      </c>
      <c r="B317" s="117">
        <v>16</v>
      </c>
      <c r="C317" s="117">
        <v>2</v>
      </c>
      <c r="D317" s="117">
        <v>2</v>
      </c>
      <c r="E317" s="117">
        <v>0</v>
      </c>
      <c r="F317" s="117">
        <v>1</v>
      </c>
      <c r="G317" s="117">
        <v>0</v>
      </c>
      <c r="H317" s="117">
        <v>0</v>
      </c>
      <c r="I317" s="117">
        <v>1</v>
      </c>
      <c r="J317" s="117">
        <v>0</v>
      </c>
      <c r="K317" s="117">
        <v>0</v>
      </c>
      <c r="L317" s="117">
        <v>2</v>
      </c>
      <c r="M317" s="117">
        <v>0</v>
      </c>
      <c r="N317" s="118">
        <v>24</v>
      </c>
    </row>
    <row r="318" spans="1:14" x14ac:dyDescent="0.25">
      <c r="A318" s="121" t="s">
        <v>52</v>
      </c>
      <c r="B318" s="117">
        <v>3</v>
      </c>
      <c r="C318" s="117">
        <v>0</v>
      </c>
      <c r="D318" s="117">
        <v>0</v>
      </c>
      <c r="E318" s="117">
        <v>0</v>
      </c>
      <c r="F318" s="117">
        <v>0</v>
      </c>
      <c r="G318" s="117">
        <v>0</v>
      </c>
      <c r="H318" s="117">
        <v>0</v>
      </c>
      <c r="I318" s="117">
        <v>0</v>
      </c>
      <c r="J318" s="117">
        <v>0</v>
      </c>
      <c r="K318" s="117">
        <v>0</v>
      </c>
      <c r="L318" s="117">
        <v>0</v>
      </c>
      <c r="M318" s="117">
        <v>0</v>
      </c>
      <c r="N318" s="118">
        <v>3</v>
      </c>
    </row>
    <row r="319" spans="1:14" x14ac:dyDescent="0.25">
      <c r="A319" s="119" t="s">
        <v>11</v>
      </c>
      <c r="B319" s="118">
        <v>441</v>
      </c>
      <c r="C319" s="118">
        <v>163</v>
      </c>
      <c r="D319" s="118">
        <v>27</v>
      </c>
      <c r="E319" s="118">
        <v>27</v>
      </c>
      <c r="F319" s="118">
        <v>9</v>
      </c>
      <c r="G319" s="118">
        <v>27</v>
      </c>
      <c r="H319" s="118">
        <v>6</v>
      </c>
      <c r="I319" s="118">
        <v>5</v>
      </c>
      <c r="J319" s="118">
        <v>6</v>
      </c>
      <c r="K319" s="118">
        <v>9</v>
      </c>
      <c r="L319" s="118">
        <v>11</v>
      </c>
      <c r="M319" s="118">
        <v>4</v>
      </c>
      <c r="N319" s="118">
        <v>735</v>
      </c>
    </row>
    <row r="320" spans="1:14" x14ac:dyDescent="0.25">
      <c r="A320" s="49"/>
      <c r="B320" s="14"/>
      <c r="E320" s="14"/>
      <c r="F320" s="14"/>
      <c r="G320" s="14"/>
      <c r="H320" s="14"/>
      <c r="I320" s="14"/>
      <c r="J320" s="14"/>
    </row>
  </sheetData>
  <mergeCells count="1">
    <mergeCell ref="A6:T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Jun 2019'!A1"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rowBreaks count="6" manualBreakCount="6">
    <brk id="36" max="16383" man="1"/>
    <brk id="87" max="16383" man="1"/>
    <brk id="140" max="16383" man="1"/>
    <brk id="192" max="16383" man="1"/>
    <brk id="244" max="16383" man="1"/>
    <brk id="29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190"/>
  <sheetViews>
    <sheetView showGridLines="0" zoomScale="75" zoomScaleNormal="75" zoomScalePageLayoutView="70" workbookViewId="0">
      <selection activeCell="A8" sqref="A8"/>
    </sheetView>
  </sheetViews>
  <sheetFormatPr defaultRowHeight="15" x14ac:dyDescent="0.25"/>
  <cols>
    <col min="1" max="1" width="20.7109375" style="3" customWidth="1"/>
    <col min="2" max="5" width="13.5703125" style="3" customWidth="1"/>
    <col min="6" max="6" width="14.85546875" style="3" customWidth="1"/>
    <col min="7" max="11" width="13.5703125" style="3" customWidth="1"/>
    <col min="12" max="12" width="14.28515625" style="3" customWidth="1"/>
    <col min="13" max="13" width="11.140625" style="3" customWidth="1"/>
    <col min="14" max="14" width="28.140625" style="3" customWidth="1"/>
    <col min="15" max="18" width="9.140625" style="3"/>
    <col min="19" max="16384" width="9.140625" style="13"/>
  </cols>
  <sheetData>
    <row r="1" spans="1:22" s="3" customFormat="1" x14ac:dyDescent="0.25"/>
    <row r="2" spans="1:22" s="3" customFormat="1" x14ac:dyDescent="0.25"/>
    <row r="3" spans="1:22" s="3" customFormat="1" x14ac:dyDescent="0.25"/>
    <row r="4" spans="1:22" s="3" customFormat="1" ht="28.5" customHeight="1" x14ac:dyDescent="0.25"/>
    <row r="5" spans="1:22" s="8" customFormat="1" ht="21" x14ac:dyDescent="0.3">
      <c r="A5" s="5" t="s">
        <v>385</v>
      </c>
      <c r="B5" s="6"/>
      <c r="C5" s="6"/>
      <c r="D5" s="6"/>
      <c r="E5" s="6"/>
      <c r="F5" s="6"/>
      <c r="G5" s="6"/>
      <c r="H5" s="6"/>
      <c r="I5" s="6"/>
      <c r="J5" s="6"/>
      <c r="K5" s="7"/>
      <c r="L5" s="6"/>
      <c r="M5" s="6"/>
      <c r="N5" s="6"/>
    </row>
    <row r="6" spans="1:22" s="3" customFormat="1" ht="15.75" customHeight="1" x14ac:dyDescent="0.25">
      <c r="A6" s="331" t="s">
        <v>311</v>
      </c>
      <c r="B6" s="331"/>
      <c r="C6" s="331"/>
      <c r="D6" s="331"/>
      <c r="E6" s="331"/>
      <c r="F6" s="331"/>
      <c r="G6" s="331"/>
      <c r="H6" s="331"/>
      <c r="I6" s="331"/>
      <c r="J6" s="331"/>
      <c r="K6" s="331"/>
      <c r="L6" s="331"/>
      <c r="M6" s="331"/>
      <c r="N6" s="331"/>
      <c r="O6" s="331"/>
      <c r="P6" s="331"/>
      <c r="Q6" s="331"/>
      <c r="R6" s="331"/>
      <c r="S6" s="331"/>
      <c r="T6" s="331"/>
      <c r="U6" s="331"/>
      <c r="V6" s="331"/>
    </row>
    <row r="7" spans="1:22" s="3" customFormat="1" ht="15.75" customHeight="1" x14ac:dyDescent="0.25">
      <c r="A7" s="9"/>
      <c r="B7" s="9"/>
      <c r="C7" s="9"/>
      <c r="D7" s="9"/>
      <c r="E7" s="9"/>
      <c r="F7" s="9"/>
      <c r="G7" s="9"/>
      <c r="H7" s="9"/>
      <c r="I7" s="9"/>
      <c r="J7" s="9"/>
      <c r="K7" s="9"/>
      <c r="L7" s="9"/>
      <c r="M7" s="1" t="s">
        <v>297</v>
      </c>
      <c r="N7" s="1" t="s">
        <v>208</v>
      </c>
      <c r="O7" s="1" t="s">
        <v>296</v>
      </c>
      <c r="P7" s="1"/>
      <c r="R7" s="1" t="s">
        <v>298</v>
      </c>
      <c r="S7" s="1"/>
    </row>
    <row r="8" spans="1:22" ht="19.899999999999999" customHeight="1" x14ac:dyDescent="0.3">
      <c r="A8" s="10" t="s">
        <v>193</v>
      </c>
      <c r="B8" s="11"/>
      <c r="C8" s="11"/>
      <c r="D8" s="11"/>
      <c r="E8" s="11"/>
      <c r="F8" s="11"/>
      <c r="G8" s="11"/>
      <c r="H8" s="11"/>
      <c r="I8" s="11"/>
      <c r="J8" s="11"/>
      <c r="K8" s="12"/>
      <c r="L8" s="12"/>
      <c r="M8" s="12"/>
      <c r="N8" s="12"/>
      <c r="O8" s="12"/>
      <c r="P8" s="12"/>
      <c r="Q8" s="12"/>
      <c r="R8" s="12"/>
    </row>
    <row r="10" spans="1:22" x14ac:dyDescent="0.25">
      <c r="A10" s="2" t="s">
        <v>329</v>
      </c>
      <c r="B10" s="14"/>
      <c r="C10" s="14"/>
      <c r="D10" s="14"/>
    </row>
    <row r="11" spans="1:22" s="18" customFormat="1" x14ac:dyDescent="0.25">
      <c r="A11" s="63" t="s">
        <v>107</v>
      </c>
      <c r="B11" s="4" t="s">
        <v>103</v>
      </c>
      <c r="C11" s="4" t="s">
        <v>109</v>
      </c>
      <c r="D11" s="4" t="s">
        <v>110</v>
      </c>
      <c r="E11" s="4" t="s">
        <v>112</v>
      </c>
      <c r="F11" s="4" t="s">
        <v>111</v>
      </c>
      <c r="G11" s="4" t="s">
        <v>80</v>
      </c>
      <c r="H11" s="17"/>
      <c r="I11" s="17"/>
      <c r="J11" s="17"/>
      <c r="K11" s="17"/>
      <c r="L11" s="17"/>
      <c r="M11" s="17"/>
      <c r="N11" s="17"/>
      <c r="O11" s="17"/>
      <c r="P11" s="17"/>
      <c r="Q11" s="17"/>
      <c r="R11" s="17"/>
    </row>
    <row r="12" spans="1:22" x14ac:dyDescent="0.25">
      <c r="A12" s="19" t="s">
        <v>3</v>
      </c>
      <c r="B12" s="188">
        <v>85</v>
      </c>
      <c r="C12" s="162">
        <v>0</v>
      </c>
      <c r="D12" s="162">
        <v>0.91666669999999995</v>
      </c>
      <c r="E12" s="162">
        <v>3.0833330000000001</v>
      </c>
      <c r="F12" s="162">
        <v>5.0333329999999998</v>
      </c>
      <c r="G12" s="162">
        <v>8</v>
      </c>
      <c r="M12" s="20"/>
      <c r="P12" s="20"/>
    </row>
    <row r="13" spans="1:22" x14ac:dyDescent="0.25">
      <c r="A13" s="19" t="s">
        <v>64</v>
      </c>
      <c r="B13" s="188">
        <v>55</v>
      </c>
      <c r="C13" s="162">
        <v>0</v>
      </c>
      <c r="D13" s="162">
        <v>1</v>
      </c>
      <c r="E13" s="162">
        <v>3.0833330000000001</v>
      </c>
      <c r="F13" s="162">
        <v>4.5</v>
      </c>
      <c r="G13" s="162">
        <v>5.766667</v>
      </c>
      <c r="K13" s="21"/>
      <c r="M13" s="20"/>
      <c r="P13" s="20"/>
    </row>
    <row r="14" spans="1:22" x14ac:dyDescent="0.25">
      <c r="A14" s="19" t="s">
        <v>65</v>
      </c>
      <c r="B14" s="188">
        <v>110</v>
      </c>
      <c r="C14" s="173">
        <v>0.39166669999999998</v>
      </c>
      <c r="D14" s="173">
        <v>1.1499999999999999</v>
      </c>
      <c r="E14" s="173">
        <v>2.9750000000000001</v>
      </c>
      <c r="F14" s="173">
        <v>5.266667</v>
      </c>
      <c r="G14" s="173">
        <v>7.233333</v>
      </c>
      <c r="H14" s="24"/>
      <c r="I14" s="24"/>
      <c r="J14" s="24"/>
      <c r="K14" s="22"/>
      <c r="M14" s="20"/>
      <c r="P14" s="20"/>
    </row>
    <row r="15" spans="1:22" x14ac:dyDescent="0.25">
      <c r="A15" s="19" t="s">
        <v>35</v>
      </c>
      <c r="B15" s="188">
        <v>221</v>
      </c>
      <c r="C15" s="162">
        <v>0.95</v>
      </c>
      <c r="D15" s="162">
        <v>2.0499999999999998</v>
      </c>
      <c r="E15" s="162">
        <v>4.016667</v>
      </c>
      <c r="F15" s="162">
        <v>6.6333330000000004</v>
      </c>
      <c r="G15" s="162">
        <v>10.73333</v>
      </c>
      <c r="M15" s="20"/>
      <c r="P15" s="20"/>
    </row>
    <row r="16" spans="1:22" x14ac:dyDescent="0.25">
      <c r="A16" s="19" t="s">
        <v>36</v>
      </c>
      <c r="B16" s="188">
        <v>246</v>
      </c>
      <c r="C16" s="162">
        <v>1.316667</v>
      </c>
      <c r="D16" s="162">
        <v>2.8833329999999999</v>
      </c>
      <c r="E16" s="162">
        <v>4.8166669999999998</v>
      </c>
      <c r="F16" s="162">
        <v>7.55</v>
      </c>
      <c r="G16" s="162">
        <v>14.16667</v>
      </c>
      <c r="M16" s="20"/>
      <c r="P16" s="20"/>
    </row>
    <row r="17" spans="1:16" x14ac:dyDescent="0.25">
      <c r="A17" s="19" t="s">
        <v>37</v>
      </c>
      <c r="B17" s="188">
        <v>229</v>
      </c>
      <c r="C17" s="162">
        <v>1.2833330000000001</v>
      </c>
      <c r="D17" s="162">
        <v>2.2833329999999998</v>
      </c>
      <c r="E17" s="162">
        <v>4.4166670000000003</v>
      </c>
      <c r="F17" s="162">
        <v>6.8333329999999997</v>
      </c>
      <c r="G17" s="162">
        <v>13.15</v>
      </c>
      <c r="M17" s="20"/>
      <c r="P17" s="20"/>
    </row>
    <row r="18" spans="1:16" x14ac:dyDescent="0.25">
      <c r="A18" s="19" t="s">
        <v>38</v>
      </c>
      <c r="B18" s="188">
        <v>188</v>
      </c>
      <c r="C18" s="162">
        <v>1.0333330000000001</v>
      </c>
      <c r="D18" s="162">
        <v>3.0416669999999999</v>
      </c>
      <c r="E18" s="162">
        <v>5.141667</v>
      </c>
      <c r="F18" s="162">
        <v>7.5583330000000002</v>
      </c>
      <c r="G18" s="162">
        <v>12.01667</v>
      </c>
      <c r="M18" s="20"/>
      <c r="N18" s="20"/>
      <c r="P18" s="20"/>
    </row>
    <row r="19" spans="1:16" x14ac:dyDescent="0.25">
      <c r="A19" s="19" t="s">
        <v>39</v>
      </c>
      <c r="B19" s="188">
        <v>228</v>
      </c>
      <c r="C19" s="162">
        <v>1.3666670000000001</v>
      </c>
      <c r="D19" s="162">
        <v>2.9333330000000002</v>
      </c>
      <c r="E19" s="162">
        <v>4.6749999999999998</v>
      </c>
      <c r="F19" s="162">
        <v>7.2416669999999996</v>
      </c>
      <c r="G19" s="162">
        <v>11.033329999999999</v>
      </c>
      <c r="M19" s="20"/>
      <c r="N19" s="20"/>
      <c r="P19" s="20"/>
    </row>
    <row r="20" spans="1:16" x14ac:dyDescent="0.25">
      <c r="A20" s="19" t="s">
        <v>40</v>
      </c>
      <c r="B20" s="188">
        <v>208</v>
      </c>
      <c r="C20" s="162">
        <v>1.0833330000000001</v>
      </c>
      <c r="D20" s="162">
        <v>2.5916670000000002</v>
      </c>
      <c r="E20" s="162">
        <v>4.8083330000000002</v>
      </c>
      <c r="F20" s="162">
        <v>7.9583329999999997</v>
      </c>
      <c r="G20" s="162">
        <v>15.783329999999999</v>
      </c>
      <c r="M20" s="20"/>
      <c r="N20" s="20"/>
      <c r="P20" s="20"/>
    </row>
    <row r="21" spans="1:16" x14ac:dyDescent="0.25">
      <c r="A21" s="19" t="s">
        <v>41</v>
      </c>
      <c r="B21" s="188">
        <v>247</v>
      </c>
      <c r="C21" s="162">
        <v>1.5333330000000001</v>
      </c>
      <c r="D21" s="162">
        <v>2.8333330000000001</v>
      </c>
      <c r="E21" s="162">
        <v>5.1666670000000003</v>
      </c>
      <c r="F21" s="162">
        <v>8.9166670000000003</v>
      </c>
      <c r="G21" s="162">
        <v>15.51667</v>
      </c>
      <c r="M21" s="20"/>
      <c r="N21" s="20"/>
      <c r="P21" s="20"/>
    </row>
    <row r="22" spans="1:16" x14ac:dyDescent="0.25">
      <c r="A22" s="19" t="s">
        <v>42</v>
      </c>
      <c r="B22" s="188">
        <v>320</v>
      </c>
      <c r="C22" s="162">
        <v>2.0583330000000002</v>
      </c>
      <c r="D22" s="162">
        <v>3.2916669999999999</v>
      </c>
      <c r="E22" s="162">
        <v>5.1666670000000003</v>
      </c>
      <c r="F22" s="162">
        <v>8.35</v>
      </c>
      <c r="G22" s="162">
        <v>13.275</v>
      </c>
      <c r="M22" s="20"/>
      <c r="N22" s="20"/>
      <c r="P22" s="20"/>
    </row>
    <row r="23" spans="1:16" x14ac:dyDescent="0.25">
      <c r="A23" s="19" t="s">
        <v>43</v>
      </c>
      <c r="B23" s="188">
        <v>312</v>
      </c>
      <c r="C23" s="162">
        <v>1.5833330000000001</v>
      </c>
      <c r="D23" s="162">
        <v>3.1916669999999998</v>
      </c>
      <c r="E23" s="162">
        <v>4.9583329999999997</v>
      </c>
      <c r="F23" s="162">
        <v>8.5416670000000003</v>
      </c>
      <c r="G23" s="162">
        <v>12.31667</v>
      </c>
      <c r="M23" s="20"/>
      <c r="N23" s="20"/>
      <c r="P23" s="20"/>
    </row>
    <row r="24" spans="1:16" x14ac:dyDescent="0.25">
      <c r="A24" s="19" t="s">
        <v>44</v>
      </c>
      <c r="B24" s="188">
        <v>315</v>
      </c>
      <c r="C24" s="162">
        <v>1.9166669999999999</v>
      </c>
      <c r="D24" s="162">
        <v>3.4166669999999999</v>
      </c>
      <c r="E24" s="162">
        <v>5.2833329999999998</v>
      </c>
      <c r="F24" s="162">
        <v>9.0333330000000007</v>
      </c>
      <c r="G24" s="162">
        <v>15.76667</v>
      </c>
      <c r="M24" s="20"/>
      <c r="N24" s="20"/>
      <c r="P24" s="20"/>
    </row>
    <row r="25" spans="1:16" x14ac:dyDescent="0.25">
      <c r="A25" s="19" t="s">
        <v>45</v>
      </c>
      <c r="B25" s="188">
        <v>281</v>
      </c>
      <c r="C25" s="162">
        <v>1.2</v>
      </c>
      <c r="D25" s="162">
        <v>2.75</v>
      </c>
      <c r="E25" s="162">
        <v>5</v>
      </c>
      <c r="F25" s="162">
        <v>8.1833329999999993</v>
      </c>
      <c r="G25" s="162">
        <v>12.783329999999999</v>
      </c>
      <c r="M25" s="20"/>
      <c r="N25" s="20"/>
      <c r="P25" s="20"/>
    </row>
    <row r="26" spans="1:16" x14ac:dyDescent="0.25">
      <c r="A26" s="19" t="s">
        <v>46</v>
      </c>
      <c r="B26" s="188">
        <v>294</v>
      </c>
      <c r="C26" s="162">
        <v>1.75</v>
      </c>
      <c r="D26" s="162">
        <v>3.4</v>
      </c>
      <c r="E26" s="162">
        <v>6.0583330000000002</v>
      </c>
      <c r="F26" s="162">
        <v>10.3</v>
      </c>
      <c r="G26" s="162">
        <v>15.75</v>
      </c>
      <c r="M26" s="20"/>
      <c r="N26" s="20"/>
      <c r="P26" s="20"/>
    </row>
    <row r="27" spans="1:16" x14ac:dyDescent="0.25">
      <c r="A27" s="19" t="s">
        <v>47</v>
      </c>
      <c r="B27" s="188">
        <v>273</v>
      </c>
      <c r="C27" s="162">
        <v>1.9</v>
      </c>
      <c r="D27" s="162">
        <v>3.5666669999999998</v>
      </c>
      <c r="E27" s="162">
        <v>5.8166669999999998</v>
      </c>
      <c r="F27" s="162">
        <v>9.8833330000000004</v>
      </c>
      <c r="G27" s="162">
        <v>15.43333</v>
      </c>
      <c r="M27" s="20"/>
      <c r="N27" s="20"/>
      <c r="P27" s="20"/>
    </row>
    <row r="28" spans="1:16" x14ac:dyDescent="0.25">
      <c r="A28" s="19" t="s">
        <v>48</v>
      </c>
      <c r="B28" s="188">
        <v>252</v>
      </c>
      <c r="C28" s="162">
        <v>2.15</v>
      </c>
      <c r="D28" s="162">
        <v>3.9249999999999998</v>
      </c>
      <c r="E28" s="162">
        <v>6.3333329999999997</v>
      </c>
      <c r="F28" s="162">
        <v>10.31667</v>
      </c>
      <c r="G28" s="162">
        <v>16.383330000000001</v>
      </c>
      <c r="M28" s="20"/>
      <c r="N28" s="20"/>
      <c r="P28" s="20"/>
    </row>
    <row r="29" spans="1:16" x14ac:dyDescent="0.25">
      <c r="A29" s="19" t="s">
        <v>49</v>
      </c>
      <c r="B29" s="188">
        <v>192</v>
      </c>
      <c r="C29" s="173">
        <v>2.2000000000000002</v>
      </c>
      <c r="D29" s="173">
        <v>4.5583330000000002</v>
      </c>
      <c r="E29" s="173">
        <v>7.6</v>
      </c>
      <c r="F29" s="173">
        <v>12.675000000000001</v>
      </c>
      <c r="G29" s="173">
        <v>16.58333</v>
      </c>
      <c r="H29" s="24"/>
      <c r="I29" s="24"/>
      <c r="J29" s="24"/>
      <c r="M29" s="20"/>
      <c r="N29" s="20"/>
      <c r="P29" s="20"/>
    </row>
    <row r="30" spans="1:16" x14ac:dyDescent="0.25">
      <c r="A30" s="19" t="s">
        <v>50</v>
      </c>
      <c r="B30" s="188">
        <v>119</v>
      </c>
      <c r="C30" s="162">
        <v>2.4166669999999999</v>
      </c>
      <c r="D30" s="162">
        <v>5.15</v>
      </c>
      <c r="E30" s="162">
        <v>8.5333330000000007</v>
      </c>
      <c r="F30" s="162">
        <v>10.93333</v>
      </c>
      <c r="G30" s="162">
        <v>18.883330000000001</v>
      </c>
      <c r="M30" s="20"/>
      <c r="N30" s="20"/>
      <c r="P30" s="20"/>
    </row>
    <row r="31" spans="1:16" x14ac:dyDescent="0.25">
      <c r="A31" s="19" t="s">
        <v>51</v>
      </c>
      <c r="B31" s="188">
        <v>41</v>
      </c>
      <c r="C31" s="162">
        <v>4.8666669999999996</v>
      </c>
      <c r="D31" s="162">
        <v>6.1833330000000002</v>
      </c>
      <c r="E31" s="162">
        <v>9.6333330000000004</v>
      </c>
      <c r="F31" s="162">
        <v>13.4</v>
      </c>
      <c r="G31" s="162">
        <v>17.58333</v>
      </c>
      <c r="M31" s="20"/>
      <c r="N31" s="20"/>
      <c r="P31" s="20"/>
    </row>
    <row r="32" spans="1:16" x14ac:dyDescent="0.25">
      <c r="A32" s="19" t="s">
        <v>52</v>
      </c>
      <c r="B32" s="188">
        <v>6</v>
      </c>
      <c r="C32" s="162">
        <v>3.3333330000000001</v>
      </c>
      <c r="D32" s="162">
        <v>5.483333</v>
      </c>
      <c r="E32" s="162">
        <v>6.1916669999999998</v>
      </c>
      <c r="F32" s="162">
        <v>9.65</v>
      </c>
      <c r="G32" s="162">
        <v>10.56667</v>
      </c>
      <c r="M32" s="20"/>
      <c r="N32" s="20"/>
      <c r="P32" s="20"/>
    </row>
    <row r="33" spans="1:18" x14ac:dyDescent="0.25">
      <c r="A33" s="23" t="s">
        <v>19</v>
      </c>
      <c r="B33" s="252">
        <f>SUM(B12:B32)</f>
        <v>4222</v>
      </c>
      <c r="C33" s="173">
        <v>1.3333330000000001</v>
      </c>
      <c r="D33" s="173">
        <v>3.05</v>
      </c>
      <c r="E33" s="173">
        <v>5.15</v>
      </c>
      <c r="F33" s="173">
        <v>8.6333330000000004</v>
      </c>
      <c r="G33" s="173">
        <v>14.33333</v>
      </c>
    </row>
    <row r="35" spans="1:18" s="25" customFormat="1" x14ac:dyDescent="0.25">
      <c r="A35" s="2" t="s">
        <v>214</v>
      </c>
      <c r="B35" s="24"/>
      <c r="C35" s="24"/>
      <c r="D35" s="24"/>
      <c r="E35" s="24"/>
      <c r="F35" s="24"/>
      <c r="G35" s="24"/>
      <c r="H35" s="24"/>
      <c r="I35" s="24"/>
      <c r="J35" s="24"/>
      <c r="K35" s="24"/>
      <c r="L35" s="24"/>
      <c r="M35" s="24"/>
      <c r="N35" s="24"/>
      <c r="O35" s="24"/>
      <c r="P35" s="24"/>
      <c r="Q35" s="24"/>
      <c r="R35" s="24"/>
    </row>
    <row r="36" spans="1:18" s="18" customFormat="1" x14ac:dyDescent="0.25">
      <c r="A36" s="63" t="s">
        <v>0</v>
      </c>
      <c r="B36" s="4" t="s">
        <v>103</v>
      </c>
      <c r="C36" s="4" t="s">
        <v>109</v>
      </c>
      <c r="D36" s="4" t="s">
        <v>110</v>
      </c>
      <c r="E36" s="4" t="s">
        <v>112</v>
      </c>
      <c r="F36" s="4" t="s">
        <v>111</v>
      </c>
      <c r="G36" s="4" t="s">
        <v>80</v>
      </c>
      <c r="H36" s="4" t="s">
        <v>318</v>
      </c>
      <c r="I36" s="17"/>
      <c r="J36" s="17"/>
      <c r="K36" s="17"/>
      <c r="L36" s="17"/>
      <c r="M36" s="17"/>
      <c r="N36" s="17"/>
      <c r="O36" s="17"/>
      <c r="P36" s="17"/>
      <c r="Q36" s="17"/>
      <c r="R36" s="17"/>
    </row>
    <row r="37" spans="1:18" x14ac:dyDescent="0.25">
      <c r="A37" s="19" t="s">
        <v>3</v>
      </c>
      <c r="B37" s="188">
        <v>87</v>
      </c>
      <c r="C37" s="162">
        <v>0.61</v>
      </c>
      <c r="D37" s="162">
        <v>1.53</v>
      </c>
      <c r="E37" s="162">
        <v>3.84</v>
      </c>
      <c r="F37" s="162">
        <v>9</v>
      </c>
      <c r="G37" s="162">
        <v>18</v>
      </c>
      <c r="H37" s="199">
        <v>935.9</v>
      </c>
      <c r="M37" s="20"/>
      <c r="N37" s="20"/>
      <c r="P37" s="20"/>
    </row>
    <row r="38" spans="1:18" x14ac:dyDescent="0.25">
      <c r="A38" s="19" t="s">
        <v>64</v>
      </c>
      <c r="B38" s="188">
        <v>55</v>
      </c>
      <c r="C38" s="162">
        <v>0.6</v>
      </c>
      <c r="D38" s="162">
        <v>2.65</v>
      </c>
      <c r="E38" s="162">
        <v>5.0199999999999996</v>
      </c>
      <c r="F38" s="162">
        <v>9.7799999999999994</v>
      </c>
      <c r="G38" s="162">
        <v>16.399999999999999</v>
      </c>
      <c r="H38" s="199">
        <v>420.9</v>
      </c>
      <c r="K38" s="21"/>
      <c r="M38" s="20"/>
      <c r="N38" s="20"/>
      <c r="P38" s="20"/>
    </row>
    <row r="39" spans="1:18" x14ac:dyDescent="0.25">
      <c r="A39" s="19" t="s">
        <v>65</v>
      </c>
      <c r="B39" s="188">
        <v>110</v>
      </c>
      <c r="C39" s="162">
        <v>1.49</v>
      </c>
      <c r="D39" s="162">
        <v>3.75</v>
      </c>
      <c r="E39" s="162">
        <v>6.375</v>
      </c>
      <c r="F39" s="162">
        <v>11.7</v>
      </c>
      <c r="G39" s="162">
        <v>21.285</v>
      </c>
      <c r="H39" s="199">
        <v>1139.6635000000001</v>
      </c>
      <c r="K39" s="22"/>
      <c r="M39" s="20"/>
      <c r="N39" s="20"/>
      <c r="P39" s="20"/>
    </row>
    <row r="40" spans="1:18" x14ac:dyDescent="0.25">
      <c r="A40" s="19" t="s">
        <v>35</v>
      </c>
      <c r="B40" s="188">
        <v>238</v>
      </c>
      <c r="C40" s="162">
        <v>1.61</v>
      </c>
      <c r="D40" s="162">
        <v>3.7</v>
      </c>
      <c r="E40" s="162">
        <v>7.45</v>
      </c>
      <c r="F40" s="162">
        <v>15.03</v>
      </c>
      <c r="G40" s="162">
        <v>33.17</v>
      </c>
      <c r="H40" s="199">
        <v>3152.2943</v>
      </c>
      <c r="M40" s="20"/>
      <c r="N40" s="20"/>
      <c r="P40" s="20"/>
    </row>
    <row r="41" spans="1:18" x14ac:dyDescent="0.25">
      <c r="A41" s="19" t="s">
        <v>36</v>
      </c>
      <c r="B41" s="188">
        <v>271</v>
      </c>
      <c r="C41" s="162">
        <v>1.91</v>
      </c>
      <c r="D41" s="162">
        <v>3.75</v>
      </c>
      <c r="E41" s="162">
        <v>7.46</v>
      </c>
      <c r="F41" s="162">
        <v>14</v>
      </c>
      <c r="G41" s="162">
        <v>25.7</v>
      </c>
      <c r="H41" s="199">
        <v>3508.1192999999998</v>
      </c>
      <c r="M41" s="20"/>
      <c r="N41" s="20"/>
      <c r="P41" s="20"/>
    </row>
    <row r="42" spans="1:18" x14ac:dyDescent="0.25">
      <c r="A42" s="19" t="s">
        <v>37</v>
      </c>
      <c r="B42" s="188">
        <v>242</v>
      </c>
      <c r="C42" s="162">
        <v>1.8</v>
      </c>
      <c r="D42" s="162">
        <v>4.1399999999999997</v>
      </c>
      <c r="E42" s="162">
        <v>8.9</v>
      </c>
      <c r="F42" s="162">
        <v>16.45</v>
      </c>
      <c r="G42" s="162">
        <v>34.200000000000003</v>
      </c>
      <c r="H42" s="199">
        <v>3708.2782999999999</v>
      </c>
      <c r="M42" s="20"/>
      <c r="N42" s="20"/>
      <c r="P42" s="20"/>
    </row>
    <row r="43" spans="1:18" x14ac:dyDescent="0.25">
      <c r="A43" s="19" t="s">
        <v>38</v>
      </c>
      <c r="B43" s="188">
        <v>203</v>
      </c>
      <c r="C43" s="162">
        <v>1.88</v>
      </c>
      <c r="D43" s="162">
        <v>3.61</v>
      </c>
      <c r="E43" s="162">
        <v>7.48</v>
      </c>
      <c r="F43" s="162">
        <v>17.600000000000001</v>
      </c>
      <c r="G43" s="162">
        <v>33.75</v>
      </c>
      <c r="H43" s="199">
        <v>2929.2319000000002</v>
      </c>
      <c r="M43" s="20"/>
      <c r="N43" s="20"/>
      <c r="P43" s="20"/>
    </row>
    <row r="44" spans="1:18" x14ac:dyDescent="0.25">
      <c r="A44" s="19" t="s">
        <v>39</v>
      </c>
      <c r="B44" s="188">
        <v>239</v>
      </c>
      <c r="C44" s="162">
        <v>1.96</v>
      </c>
      <c r="D44" s="162">
        <v>3.75</v>
      </c>
      <c r="E44" s="162">
        <v>7</v>
      </c>
      <c r="F44" s="162">
        <v>14.21</v>
      </c>
      <c r="G44" s="162">
        <v>32.15</v>
      </c>
      <c r="H44" s="199">
        <v>3206.9778999999999</v>
      </c>
      <c r="M44" s="20"/>
      <c r="N44" s="20"/>
      <c r="P44" s="20"/>
    </row>
    <row r="45" spans="1:18" x14ac:dyDescent="0.25">
      <c r="A45" s="19" t="s">
        <v>40</v>
      </c>
      <c r="B45" s="188">
        <v>228</v>
      </c>
      <c r="C45" s="162">
        <v>1.99</v>
      </c>
      <c r="D45" s="162">
        <v>3.77</v>
      </c>
      <c r="E45" s="162">
        <v>7.0650000000000004</v>
      </c>
      <c r="F45" s="162">
        <v>13.994999999999999</v>
      </c>
      <c r="G45" s="162">
        <v>30.6</v>
      </c>
      <c r="H45" s="199">
        <v>2957.4814000000001</v>
      </c>
      <c r="M45" s="20"/>
      <c r="N45" s="20"/>
      <c r="P45" s="20"/>
    </row>
    <row r="46" spans="1:18" x14ac:dyDescent="0.25">
      <c r="A46" s="19" t="s">
        <v>41</v>
      </c>
      <c r="B46" s="188">
        <v>268</v>
      </c>
      <c r="C46" s="162">
        <v>1.71</v>
      </c>
      <c r="D46" s="162">
        <v>3.464931</v>
      </c>
      <c r="E46" s="162">
        <v>7.4349999999999996</v>
      </c>
      <c r="F46" s="162">
        <v>13.74</v>
      </c>
      <c r="G46" s="162">
        <v>31.3</v>
      </c>
      <c r="H46" s="199">
        <v>3161.1228999999998</v>
      </c>
      <c r="M46" s="20"/>
      <c r="N46" s="20"/>
      <c r="P46" s="20"/>
    </row>
    <row r="47" spans="1:18" x14ac:dyDescent="0.25">
      <c r="A47" s="19" t="s">
        <v>42</v>
      </c>
      <c r="B47" s="188">
        <v>343</v>
      </c>
      <c r="C47" s="162">
        <v>2.1</v>
      </c>
      <c r="D47" s="162">
        <v>3.93</v>
      </c>
      <c r="E47" s="162">
        <v>6.69</v>
      </c>
      <c r="F47" s="162">
        <v>14.77</v>
      </c>
      <c r="G47" s="162">
        <v>32.119999999999997</v>
      </c>
      <c r="H47" s="199">
        <v>4275.5604000000003</v>
      </c>
      <c r="M47" s="20"/>
      <c r="N47" s="20"/>
      <c r="P47" s="20"/>
    </row>
    <row r="48" spans="1:18" x14ac:dyDescent="0.25">
      <c r="A48" s="19" t="s">
        <v>43</v>
      </c>
      <c r="B48" s="188">
        <v>326</v>
      </c>
      <c r="C48" s="162">
        <v>2.06</v>
      </c>
      <c r="D48" s="162">
        <v>3.76</v>
      </c>
      <c r="E48" s="162">
        <v>7.58</v>
      </c>
      <c r="F48" s="162">
        <v>14.01</v>
      </c>
      <c r="G48" s="162">
        <v>25.92</v>
      </c>
      <c r="H48" s="199">
        <v>3840.9926</v>
      </c>
      <c r="M48" s="20"/>
      <c r="N48" s="20"/>
      <c r="P48" s="20"/>
    </row>
    <row r="49" spans="1:18" x14ac:dyDescent="0.25">
      <c r="A49" s="19" t="s">
        <v>44</v>
      </c>
      <c r="B49" s="188">
        <v>338</v>
      </c>
      <c r="C49" s="162">
        <v>2.0805560000000001</v>
      </c>
      <c r="D49" s="162">
        <v>4.62</v>
      </c>
      <c r="E49" s="162">
        <v>8.3249999999999993</v>
      </c>
      <c r="F49" s="162">
        <v>16.670000000000002</v>
      </c>
      <c r="G49" s="162">
        <v>32.380000000000003</v>
      </c>
      <c r="H49" s="199">
        <v>5040.6099000000004</v>
      </c>
      <c r="M49" s="20"/>
      <c r="N49" s="20"/>
      <c r="P49" s="20"/>
    </row>
    <row r="50" spans="1:18" x14ac:dyDescent="0.25">
      <c r="A50" s="19" t="s">
        <v>45</v>
      </c>
      <c r="B50" s="188">
        <v>299</v>
      </c>
      <c r="C50" s="162">
        <v>2.08</v>
      </c>
      <c r="D50" s="162">
        <v>4.58</v>
      </c>
      <c r="E50" s="162">
        <v>8.64</v>
      </c>
      <c r="F50" s="162">
        <v>18.23</v>
      </c>
      <c r="G50" s="162">
        <v>31.87</v>
      </c>
      <c r="H50" s="199">
        <v>4301.6764999999996</v>
      </c>
      <c r="M50" s="20"/>
      <c r="N50" s="20"/>
      <c r="P50" s="20"/>
    </row>
    <row r="51" spans="1:18" x14ac:dyDescent="0.25">
      <c r="A51" s="19" t="s">
        <v>46</v>
      </c>
      <c r="B51" s="188">
        <v>314</v>
      </c>
      <c r="C51" s="162">
        <v>2.1</v>
      </c>
      <c r="D51" s="162">
        <v>4</v>
      </c>
      <c r="E51" s="162">
        <v>9.0050000000000008</v>
      </c>
      <c r="F51" s="162">
        <v>15.74</v>
      </c>
      <c r="G51" s="162">
        <v>25.37</v>
      </c>
      <c r="H51" s="199">
        <v>3841.5464000000002</v>
      </c>
      <c r="M51" s="20"/>
      <c r="N51" s="20"/>
      <c r="P51" s="20"/>
    </row>
    <row r="52" spans="1:18" x14ac:dyDescent="0.25">
      <c r="A52" s="19" t="s">
        <v>47</v>
      </c>
      <c r="B52" s="188">
        <v>292</v>
      </c>
      <c r="C52" s="162">
        <v>1.63</v>
      </c>
      <c r="D52" s="162">
        <v>4.1950000000000003</v>
      </c>
      <c r="E52" s="162">
        <v>9.1300000000000008</v>
      </c>
      <c r="F52" s="162">
        <v>15.074999999999999</v>
      </c>
      <c r="G52" s="162">
        <v>26.8</v>
      </c>
      <c r="H52" s="199">
        <v>3581.3263999999999</v>
      </c>
      <c r="M52" s="20"/>
      <c r="N52" s="20"/>
      <c r="P52" s="20"/>
    </row>
    <row r="53" spans="1:18" x14ac:dyDescent="0.25">
      <c r="A53" s="19" t="s">
        <v>48</v>
      </c>
      <c r="B53" s="188">
        <v>267</v>
      </c>
      <c r="C53" s="162">
        <v>1.66</v>
      </c>
      <c r="D53" s="162">
        <v>3.7</v>
      </c>
      <c r="E53" s="162">
        <v>7.83</v>
      </c>
      <c r="F53" s="162">
        <v>16.82</v>
      </c>
      <c r="G53" s="162">
        <v>26.73</v>
      </c>
      <c r="H53" s="199">
        <v>3614.8267000000001</v>
      </c>
      <c r="M53" s="20"/>
      <c r="N53" s="20"/>
      <c r="P53" s="20"/>
    </row>
    <row r="54" spans="1:18" x14ac:dyDescent="0.25">
      <c r="A54" s="19" t="s">
        <v>49</v>
      </c>
      <c r="B54" s="188">
        <v>195</v>
      </c>
      <c r="C54" s="162">
        <v>0.88</v>
      </c>
      <c r="D54" s="162">
        <v>3.27</v>
      </c>
      <c r="E54" s="162">
        <v>8.09</v>
      </c>
      <c r="F54" s="162">
        <v>16.7</v>
      </c>
      <c r="G54" s="162">
        <v>26.37</v>
      </c>
      <c r="H54" s="199">
        <v>2279.1226000000001</v>
      </c>
      <c r="M54" s="20"/>
      <c r="N54" s="20"/>
      <c r="P54" s="20"/>
    </row>
    <row r="55" spans="1:18" x14ac:dyDescent="0.25">
      <c r="A55" s="19" t="s">
        <v>50</v>
      </c>
      <c r="B55" s="188">
        <v>124</v>
      </c>
      <c r="C55" s="162">
        <v>0.79</v>
      </c>
      <c r="D55" s="162">
        <v>2.8650000000000002</v>
      </c>
      <c r="E55" s="162">
        <v>6.4450000000000003</v>
      </c>
      <c r="F55" s="162">
        <v>11.87</v>
      </c>
      <c r="G55" s="162">
        <v>18.149999999999999</v>
      </c>
      <c r="H55" s="199">
        <v>1135.48</v>
      </c>
      <c r="M55" s="20"/>
      <c r="N55" s="20"/>
      <c r="P55" s="20"/>
    </row>
    <row r="56" spans="1:18" x14ac:dyDescent="0.25">
      <c r="A56" s="19" t="s">
        <v>51</v>
      </c>
      <c r="B56" s="188">
        <v>41</v>
      </c>
      <c r="C56" s="162">
        <v>1.08</v>
      </c>
      <c r="D56" s="162">
        <v>3.04</v>
      </c>
      <c r="E56" s="162">
        <v>5.22</v>
      </c>
      <c r="F56" s="162">
        <v>13.75</v>
      </c>
      <c r="G56" s="162">
        <v>21.89</v>
      </c>
      <c r="H56" s="199">
        <v>416.67124999999999</v>
      </c>
      <c r="M56" s="20"/>
      <c r="N56" s="20"/>
      <c r="P56" s="20"/>
    </row>
    <row r="57" spans="1:18" x14ac:dyDescent="0.25">
      <c r="A57" s="19" t="s">
        <v>52</v>
      </c>
      <c r="B57" s="188">
        <v>6</v>
      </c>
      <c r="C57" s="162">
        <v>0.28999999999999998</v>
      </c>
      <c r="D57" s="162">
        <v>0.38</v>
      </c>
      <c r="E57" s="162">
        <v>2.68</v>
      </c>
      <c r="F57" s="162">
        <v>4.79</v>
      </c>
      <c r="G57" s="162">
        <v>5.08</v>
      </c>
      <c r="H57" s="199">
        <v>15.9</v>
      </c>
      <c r="M57" s="20"/>
      <c r="N57" s="20"/>
      <c r="P57" s="20"/>
    </row>
    <row r="58" spans="1:18" x14ac:dyDescent="0.25">
      <c r="A58" s="23" t="s">
        <v>19</v>
      </c>
      <c r="B58" s="254">
        <f>SUM(B37:B57)</f>
        <v>4486</v>
      </c>
      <c r="C58" s="173">
        <v>1.8</v>
      </c>
      <c r="D58" s="173">
        <v>3.81</v>
      </c>
      <c r="E58" s="173">
        <v>7.6224999999999996</v>
      </c>
      <c r="F58" s="173">
        <v>15.08</v>
      </c>
      <c r="G58" s="173">
        <v>28.71</v>
      </c>
      <c r="H58" s="255">
        <f>SUM(H37:H57)</f>
        <v>57463.682250000005</v>
      </c>
    </row>
    <row r="59" spans="1:18" x14ac:dyDescent="0.25">
      <c r="A59" s="105"/>
      <c r="B59" s="87"/>
      <c r="C59" s="87"/>
      <c r="D59" s="87"/>
      <c r="E59" s="87"/>
      <c r="F59" s="87"/>
      <c r="G59" s="87"/>
      <c r="H59" s="102"/>
    </row>
    <row r="61" spans="1:18" s="25" customFormat="1" x14ac:dyDescent="0.25">
      <c r="A61" s="172" t="s">
        <v>392</v>
      </c>
      <c r="B61" s="24"/>
      <c r="C61" s="24"/>
      <c r="D61" s="24"/>
      <c r="E61" s="24"/>
      <c r="F61" s="24"/>
      <c r="G61" s="24"/>
      <c r="H61" s="24"/>
      <c r="I61" s="24"/>
      <c r="J61" s="24"/>
      <c r="K61" s="24"/>
      <c r="L61" s="24"/>
      <c r="M61" s="24"/>
      <c r="N61" s="24"/>
      <c r="O61" s="24"/>
      <c r="P61" s="24"/>
      <c r="Q61" s="24"/>
      <c r="R61" s="24"/>
    </row>
    <row r="63" spans="1:18" s="18" customFormat="1" x14ac:dyDescent="0.25">
      <c r="A63" s="15" t="s">
        <v>0</v>
      </c>
      <c r="B63" s="16" t="s">
        <v>103</v>
      </c>
      <c r="C63" s="16" t="s">
        <v>109</v>
      </c>
      <c r="D63" s="16" t="s">
        <v>110</v>
      </c>
      <c r="E63" s="16" t="s">
        <v>79</v>
      </c>
      <c r="F63" s="16" t="s">
        <v>111</v>
      </c>
      <c r="G63" s="16" t="s">
        <v>80</v>
      </c>
      <c r="H63" s="16" t="s">
        <v>318</v>
      </c>
      <c r="I63" s="17"/>
      <c r="J63" s="17"/>
      <c r="K63" s="17"/>
      <c r="L63" s="17"/>
      <c r="M63" s="17"/>
      <c r="N63" s="17"/>
      <c r="O63" s="17"/>
      <c r="P63" s="17"/>
      <c r="Q63" s="17"/>
      <c r="R63" s="17"/>
    </row>
    <row r="64" spans="1:18" x14ac:dyDescent="0.25">
      <c r="A64" s="19" t="s">
        <v>3</v>
      </c>
      <c r="B64" s="299">
        <v>39</v>
      </c>
      <c r="C64" s="162">
        <v>0.83</v>
      </c>
      <c r="D64" s="162">
        <v>1.37</v>
      </c>
      <c r="E64" s="162">
        <v>3</v>
      </c>
      <c r="F64" s="162">
        <v>6</v>
      </c>
      <c r="G64" s="162">
        <v>21</v>
      </c>
      <c r="H64" s="169">
        <v>274.58</v>
      </c>
      <c r="M64" s="20"/>
      <c r="N64" s="20"/>
      <c r="P64" s="20"/>
    </row>
    <row r="65" spans="1:16" x14ac:dyDescent="0.25">
      <c r="A65" s="19" t="s">
        <v>64</v>
      </c>
      <c r="B65" s="299">
        <v>26</v>
      </c>
      <c r="C65" s="162">
        <v>0.23</v>
      </c>
      <c r="D65" s="162">
        <v>0.86</v>
      </c>
      <c r="E65" s="162">
        <v>2</v>
      </c>
      <c r="F65" s="162">
        <v>5</v>
      </c>
      <c r="G65" s="162">
        <v>8</v>
      </c>
      <c r="H65" s="169">
        <v>99.08</v>
      </c>
      <c r="K65" s="21"/>
      <c r="M65" s="20"/>
      <c r="N65" s="20"/>
      <c r="P65" s="20"/>
    </row>
    <row r="66" spans="1:16" x14ac:dyDescent="0.25">
      <c r="A66" s="19" t="s">
        <v>65</v>
      </c>
      <c r="B66" s="299">
        <v>49</v>
      </c>
      <c r="C66" s="162">
        <v>1</v>
      </c>
      <c r="D66" s="162">
        <v>1.63</v>
      </c>
      <c r="E66" s="162">
        <v>3</v>
      </c>
      <c r="F66" s="162">
        <v>7.76</v>
      </c>
      <c r="G66" s="162">
        <v>15.72</v>
      </c>
      <c r="H66" s="169">
        <v>327.17</v>
      </c>
      <c r="K66" s="22"/>
      <c r="M66" s="20"/>
      <c r="N66" s="20"/>
      <c r="P66" s="20"/>
    </row>
    <row r="67" spans="1:16" x14ac:dyDescent="0.25">
      <c r="A67" s="19" t="s">
        <v>35</v>
      </c>
      <c r="B67" s="299">
        <v>97</v>
      </c>
      <c r="C67" s="162">
        <v>1</v>
      </c>
      <c r="D67" s="162">
        <v>2</v>
      </c>
      <c r="E67" s="162">
        <v>5</v>
      </c>
      <c r="F67" s="162">
        <v>10</v>
      </c>
      <c r="G67" s="162">
        <v>19</v>
      </c>
      <c r="H67" s="169">
        <v>748.12</v>
      </c>
      <c r="M67" s="20"/>
      <c r="N67" s="20"/>
      <c r="P67" s="20"/>
    </row>
    <row r="68" spans="1:16" x14ac:dyDescent="0.25">
      <c r="A68" s="19" t="s">
        <v>36</v>
      </c>
      <c r="B68" s="299">
        <v>105</v>
      </c>
      <c r="C68" s="162">
        <v>1</v>
      </c>
      <c r="D68" s="162">
        <v>2</v>
      </c>
      <c r="E68" s="162">
        <v>3.56</v>
      </c>
      <c r="F68" s="162">
        <v>9.64</v>
      </c>
      <c r="G68" s="162">
        <v>18</v>
      </c>
      <c r="H68" s="169">
        <v>764.74</v>
      </c>
      <c r="M68" s="20"/>
      <c r="N68" s="20"/>
      <c r="P68" s="20"/>
    </row>
    <row r="69" spans="1:16" x14ac:dyDescent="0.25">
      <c r="A69" s="19" t="s">
        <v>37</v>
      </c>
      <c r="B69" s="299">
        <v>100</v>
      </c>
      <c r="C69" s="162">
        <v>1.3149999999999999</v>
      </c>
      <c r="D69" s="162">
        <v>2.0150000000000001</v>
      </c>
      <c r="E69" s="162">
        <v>4.8099999999999996</v>
      </c>
      <c r="F69" s="162">
        <v>9.2200000000000006</v>
      </c>
      <c r="G69" s="162">
        <v>17.465</v>
      </c>
      <c r="H69" s="169">
        <v>728.53</v>
      </c>
      <c r="M69" s="20"/>
      <c r="N69" s="20"/>
      <c r="P69" s="20"/>
    </row>
    <row r="70" spans="1:16" x14ac:dyDescent="0.25">
      <c r="A70" s="19" t="s">
        <v>38</v>
      </c>
      <c r="B70" s="299">
        <v>87</v>
      </c>
      <c r="C70" s="162">
        <v>1</v>
      </c>
      <c r="D70" s="162">
        <v>2</v>
      </c>
      <c r="E70" s="162">
        <v>5</v>
      </c>
      <c r="F70" s="162">
        <v>12</v>
      </c>
      <c r="G70" s="162">
        <v>24.21</v>
      </c>
      <c r="H70" s="169">
        <v>764.41</v>
      </c>
      <c r="M70" s="20"/>
      <c r="N70" s="20"/>
      <c r="P70" s="20"/>
    </row>
    <row r="71" spans="1:16" x14ac:dyDescent="0.25">
      <c r="A71" s="19" t="s">
        <v>39</v>
      </c>
      <c r="B71" s="299">
        <v>90</v>
      </c>
      <c r="C71" s="162">
        <v>1</v>
      </c>
      <c r="D71" s="162">
        <v>2</v>
      </c>
      <c r="E71" s="162">
        <v>4</v>
      </c>
      <c r="F71" s="162">
        <v>9</v>
      </c>
      <c r="G71" s="162">
        <v>16.91</v>
      </c>
      <c r="H71" s="169">
        <v>586.51</v>
      </c>
      <c r="M71" s="20"/>
      <c r="N71" s="20"/>
      <c r="P71" s="20"/>
    </row>
    <row r="72" spans="1:16" x14ac:dyDescent="0.25">
      <c r="A72" s="19" t="s">
        <v>40</v>
      </c>
      <c r="B72" s="299">
        <v>76</v>
      </c>
      <c r="C72" s="162">
        <v>1.01</v>
      </c>
      <c r="D72" s="162">
        <v>2</v>
      </c>
      <c r="E72" s="162">
        <v>3.97</v>
      </c>
      <c r="F72" s="162">
        <v>11</v>
      </c>
      <c r="G72" s="162">
        <v>17.2</v>
      </c>
      <c r="H72" s="169">
        <v>576.89</v>
      </c>
      <c r="M72" s="20"/>
      <c r="N72" s="20"/>
      <c r="P72" s="20"/>
    </row>
    <row r="73" spans="1:16" x14ac:dyDescent="0.25">
      <c r="A73" s="19" t="s">
        <v>41</v>
      </c>
      <c r="B73" s="299">
        <v>96</v>
      </c>
      <c r="C73" s="162">
        <v>1</v>
      </c>
      <c r="D73" s="162">
        <v>2</v>
      </c>
      <c r="E73" s="162">
        <v>4</v>
      </c>
      <c r="F73" s="162">
        <v>8.0050000000000008</v>
      </c>
      <c r="G73" s="162">
        <v>17.829999999999998</v>
      </c>
      <c r="H73" s="169">
        <v>632.30999999999995</v>
      </c>
      <c r="M73" s="20"/>
      <c r="N73" s="20"/>
      <c r="P73" s="20"/>
    </row>
    <row r="74" spans="1:16" x14ac:dyDescent="0.25">
      <c r="A74" s="19" t="s">
        <v>42</v>
      </c>
      <c r="B74" s="299">
        <v>123</v>
      </c>
      <c r="C74" s="162">
        <v>1.1499999999999999</v>
      </c>
      <c r="D74" s="162">
        <v>2</v>
      </c>
      <c r="E74" s="162">
        <v>4</v>
      </c>
      <c r="F74" s="162">
        <v>10</v>
      </c>
      <c r="G74" s="162">
        <v>20.41</v>
      </c>
      <c r="H74" s="169">
        <v>929.79</v>
      </c>
      <c r="M74" s="20"/>
      <c r="N74" s="20"/>
      <c r="P74" s="20"/>
    </row>
    <row r="75" spans="1:16" x14ac:dyDescent="0.25">
      <c r="A75" s="19" t="s">
        <v>43</v>
      </c>
      <c r="B75" s="299">
        <v>94</v>
      </c>
      <c r="C75" s="162">
        <v>1</v>
      </c>
      <c r="D75" s="162">
        <v>2.0099999999999998</v>
      </c>
      <c r="E75" s="162">
        <v>4</v>
      </c>
      <c r="F75" s="162">
        <v>8.56</v>
      </c>
      <c r="G75" s="162">
        <v>14.86</v>
      </c>
      <c r="H75" s="169">
        <v>659.75</v>
      </c>
      <c r="M75" s="20"/>
      <c r="N75" s="20"/>
      <c r="P75" s="20"/>
    </row>
    <row r="76" spans="1:16" x14ac:dyDescent="0.25">
      <c r="A76" s="19" t="s">
        <v>44</v>
      </c>
      <c r="B76" s="299">
        <v>136</v>
      </c>
      <c r="C76" s="162">
        <v>1</v>
      </c>
      <c r="D76" s="162">
        <v>2.48</v>
      </c>
      <c r="E76" s="162">
        <v>4.37</v>
      </c>
      <c r="F76" s="162">
        <v>10.26</v>
      </c>
      <c r="G76" s="162">
        <v>16.04</v>
      </c>
      <c r="H76" s="169">
        <v>1070.67</v>
      </c>
      <c r="M76" s="20"/>
      <c r="N76" s="20"/>
      <c r="P76" s="20"/>
    </row>
    <row r="77" spans="1:16" x14ac:dyDescent="0.25">
      <c r="A77" s="19" t="s">
        <v>45</v>
      </c>
      <c r="B77" s="299">
        <v>110</v>
      </c>
      <c r="C77" s="162">
        <v>1</v>
      </c>
      <c r="D77" s="162">
        <v>2</v>
      </c>
      <c r="E77" s="162">
        <v>4</v>
      </c>
      <c r="F77" s="162">
        <v>7.82</v>
      </c>
      <c r="G77" s="162">
        <v>18</v>
      </c>
      <c r="H77" s="169">
        <v>781.23</v>
      </c>
      <c r="M77" s="20"/>
      <c r="N77" s="20"/>
      <c r="P77" s="20"/>
    </row>
    <row r="78" spans="1:16" x14ac:dyDescent="0.25">
      <c r="A78" s="19" t="s">
        <v>46</v>
      </c>
      <c r="B78" s="299">
        <v>122</v>
      </c>
      <c r="C78" s="162">
        <v>1</v>
      </c>
      <c r="D78" s="162">
        <v>2</v>
      </c>
      <c r="E78" s="162">
        <v>3.6349999999999998</v>
      </c>
      <c r="F78" s="162">
        <v>7.68</v>
      </c>
      <c r="G78" s="162">
        <v>10.62</v>
      </c>
      <c r="H78" s="169">
        <v>671.33</v>
      </c>
      <c r="M78" s="20"/>
      <c r="N78" s="20"/>
      <c r="P78" s="20"/>
    </row>
    <row r="79" spans="1:16" x14ac:dyDescent="0.25">
      <c r="A79" s="19" t="s">
        <v>47</v>
      </c>
      <c r="B79" s="299">
        <v>101</v>
      </c>
      <c r="C79" s="162">
        <v>1</v>
      </c>
      <c r="D79" s="162">
        <v>2</v>
      </c>
      <c r="E79" s="162">
        <v>4</v>
      </c>
      <c r="F79" s="162">
        <v>7</v>
      </c>
      <c r="G79" s="162">
        <v>12</v>
      </c>
      <c r="H79" s="169">
        <v>597.30999999999995</v>
      </c>
      <c r="M79" s="20"/>
      <c r="N79" s="20"/>
      <c r="P79" s="20"/>
    </row>
    <row r="80" spans="1:16" x14ac:dyDescent="0.25">
      <c r="A80" s="19" t="s">
        <v>48</v>
      </c>
      <c r="B80" s="299">
        <v>86</v>
      </c>
      <c r="C80" s="162">
        <v>1</v>
      </c>
      <c r="D80" s="162">
        <v>1.82</v>
      </c>
      <c r="E80" s="162">
        <v>2.89</v>
      </c>
      <c r="F80" s="162">
        <v>6.83</v>
      </c>
      <c r="G80" s="162">
        <v>14</v>
      </c>
      <c r="H80" s="169">
        <v>533.37</v>
      </c>
      <c r="M80" s="20"/>
      <c r="N80" s="20"/>
      <c r="P80" s="20"/>
    </row>
    <row r="81" spans="1:18" x14ac:dyDescent="0.25">
      <c r="A81" s="19" t="s">
        <v>49</v>
      </c>
      <c r="B81" s="299">
        <v>45</v>
      </c>
      <c r="C81" s="162">
        <v>1</v>
      </c>
      <c r="D81" s="162">
        <v>2</v>
      </c>
      <c r="E81" s="162">
        <v>2.8</v>
      </c>
      <c r="F81" s="162">
        <v>6.56</v>
      </c>
      <c r="G81" s="162">
        <v>15.89</v>
      </c>
      <c r="H81" s="169">
        <v>261.27999999999997</v>
      </c>
      <c r="M81" s="20"/>
      <c r="N81" s="20"/>
      <c r="P81" s="20"/>
    </row>
    <row r="82" spans="1:18" x14ac:dyDescent="0.25">
      <c r="A82" s="19" t="s">
        <v>50</v>
      </c>
      <c r="B82" s="299">
        <v>20</v>
      </c>
      <c r="C82" s="162">
        <v>1</v>
      </c>
      <c r="D82" s="162">
        <v>1.64</v>
      </c>
      <c r="E82" s="162">
        <v>2.4849999999999999</v>
      </c>
      <c r="F82" s="162">
        <v>3.0950000000000002</v>
      </c>
      <c r="G82" s="162">
        <v>3.97</v>
      </c>
      <c r="H82" s="169">
        <v>50.08</v>
      </c>
      <c r="M82" s="20"/>
      <c r="N82" s="20"/>
      <c r="P82" s="20"/>
    </row>
    <row r="83" spans="1:18" x14ac:dyDescent="0.25">
      <c r="A83" s="19" t="s">
        <v>51</v>
      </c>
      <c r="B83" s="192">
        <v>2</v>
      </c>
      <c r="C83" s="162" t="s">
        <v>23</v>
      </c>
      <c r="D83" s="162" t="s">
        <v>23</v>
      </c>
      <c r="E83" s="162" t="s">
        <v>23</v>
      </c>
      <c r="F83" s="162" t="s">
        <v>23</v>
      </c>
      <c r="G83" s="162" t="s">
        <v>23</v>
      </c>
      <c r="H83" s="169">
        <v>6.42</v>
      </c>
      <c r="M83" s="20"/>
      <c r="N83" s="20"/>
      <c r="P83" s="20"/>
    </row>
    <row r="84" spans="1:18" x14ac:dyDescent="0.25">
      <c r="A84" s="19" t="s">
        <v>52</v>
      </c>
      <c r="B84" s="188">
        <v>0</v>
      </c>
      <c r="C84" s="162" t="s">
        <v>108</v>
      </c>
      <c r="D84" s="162" t="s">
        <v>108</v>
      </c>
      <c r="E84" s="162" t="s">
        <v>108</v>
      </c>
      <c r="F84" s="162" t="s">
        <v>108</v>
      </c>
      <c r="G84" s="162" t="s">
        <v>108</v>
      </c>
      <c r="H84" s="199">
        <v>0</v>
      </c>
    </row>
    <row r="85" spans="1:18" x14ac:dyDescent="0.25">
      <c r="A85" s="28" t="s">
        <v>19</v>
      </c>
      <c r="B85" s="192">
        <f>SUM(B64:B84)</f>
        <v>1604</v>
      </c>
      <c r="C85" s="173">
        <v>1</v>
      </c>
      <c r="D85" s="173">
        <v>1.96</v>
      </c>
      <c r="E85" s="173">
        <v>4</v>
      </c>
      <c r="F85" s="173">
        <v>8.1549999999999994</v>
      </c>
      <c r="G85" s="173">
        <v>16</v>
      </c>
      <c r="H85" s="254">
        <f>SUM(H64:H84)</f>
        <v>11063.570000000002</v>
      </c>
    </row>
    <row r="86" spans="1:18" x14ac:dyDescent="0.25">
      <c r="A86" s="14"/>
      <c r="B86" s="256"/>
      <c r="C86" s="257"/>
      <c r="D86" s="257"/>
      <c r="E86" s="257"/>
      <c r="F86" s="257"/>
      <c r="G86" s="257"/>
      <c r="H86" s="258"/>
    </row>
    <row r="87" spans="1:18" x14ac:dyDescent="0.25">
      <c r="A87" s="25"/>
      <c r="B87" s="103"/>
      <c r="C87" s="30"/>
      <c r="D87" s="30"/>
      <c r="E87" s="30"/>
      <c r="F87" s="30"/>
      <c r="G87" s="30"/>
      <c r="H87" s="104"/>
    </row>
    <row r="88" spans="1:18" s="25" customFormat="1" x14ac:dyDescent="0.25">
      <c r="A88" s="2" t="s">
        <v>184</v>
      </c>
      <c r="B88" s="24"/>
      <c r="C88" s="24"/>
      <c r="D88" s="24"/>
      <c r="E88" s="24"/>
      <c r="F88" s="24"/>
      <c r="G88" s="24"/>
      <c r="H88" s="24"/>
      <c r="I88" s="24"/>
      <c r="J88" s="24"/>
      <c r="K88" s="24"/>
      <c r="L88" s="24"/>
      <c r="M88" s="24"/>
      <c r="N88" s="24"/>
      <c r="O88" s="24"/>
      <c r="P88" s="24"/>
      <c r="Q88" s="24"/>
      <c r="R88" s="24"/>
    </row>
    <row r="89" spans="1:18" s="25" customFormat="1" x14ac:dyDescent="0.25">
      <c r="A89" s="2"/>
      <c r="B89" s="24"/>
      <c r="C89" s="24"/>
      <c r="D89" s="24"/>
      <c r="E89" s="24"/>
      <c r="F89" s="24"/>
      <c r="G89" s="24"/>
      <c r="H89" s="24"/>
      <c r="I89" s="24"/>
      <c r="J89" s="24"/>
      <c r="K89" s="24"/>
      <c r="L89" s="24"/>
      <c r="M89" s="24"/>
      <c r="N89" s="24"/>
      <c r="O89" s="24"/>
      <c r="P89" s="24"/>
      <c r="Q89" s="24"/>
      <c r="R89" s="24"/>
    </row>
    <row r="90" spans="1:18" s="18" customFormat="1" ht="60" x14ac:dyDescent="0.25">
      <c r="A90" s="311" t="s">
        <v>66</v>
      </c>
      <c r="B90" s="310" t="s">
        <v>81</v>
      </c>
      <c r="C90" s="310" t="s">
        <v>82</v>
      </c>
      <c r="D90" s="310" t="s">
        <v>83</v>
      </c>
      <c r="E90" s="310" t="s">
        <v>84</v>
      </c>
      <c r="F90" s="310" t="s">
        <v>85</v>
      </c>
      <c r="G90" s="310" t="s">
        <v>86</v>
      </c>
      <c r="H90" s="310" t="s">
        <v>87</v>
      </c>
      <c r="I90" s="310" t="s">
        <v>63</v>
      </c>
      <c r="J90" s="310" t="s">
        <v>88</v>
      </c>
      <c r="K90" s="310" t="s">
        <v>71</v>
      </c>
      <c r="L90" s="311" t="s">
        <v>11</v>
      </c>
      <c r="M90" s="17"/>
      <c r="N90" s="17"/>
      <c r="O90" s="17"/>
      <c r="P90" s="17"/>
      <c r="Q90" s="17"/>
      <c r="R90" s="17"/>
    </row>
    <row r="91" spans="1:18" x14ac:dyDescent="0.25">
      <c r="A91" s="116" t="s">
        <v>3</v>
      </c>
      <c r="B91" s="176">
        <v>35</v>
      </c>
      <c r="C91" s="176">
        <v>3</v>
      </c>
      <c r="D91" s="176">
        <v>0</v>
      </c>
      <c r="E91" s="176">
        <v>1</v>
      </c>
      <c r="F91" s="177">
        <v>2</v>
      </c>
      <c r="G91" s="177">
        <v>0</v>
      </c>
      <c r="H91" s="177">
        <v>3</v>
      </c>
      <c r="I91" s="177">
        <v>3</v>
      </c>
      <c r="J91" s="177">
        <v>3</v>
      </c>
      <c r="K91" s="177">
        <v>0</v>
      </c>
      <c r="L91" s="118">
        <f>SUM(B91:K91)</f>
        <v>50</v>
      </c>
    </row>
    <row r="92" spans="1:18" x14ac:dyDescent="0.25">
      <c r="A92" s="116" t="s">
        <v>64</v>
      </c>
      <c r="B92" s="176">
        <v>23</v>
      </c>
      <c r="C92" s="176">
        <v>5</v>
      </c>
      <c r="D92" s="176">
        <v>0</v>
      </c>
      <c r="E92" s="176">
        <v>0</v>
      </c>
      <c r="F92" s="177">
        <v>0</v>
      </c>
      <c r="G92" s="177">
        <v>0</v>
      </c>
      <c r="H92" s="177">
        <v>2</v>
      </c>
      <c r="I92" s="177">
        <v>0</v>
      </c>
      <c r="J92" s="177">
        <v>2</v>
      </c>
      <c r="K92" s="177">
        <v>1</v>
      </c>
      <c r="L92" s="118">
        <f t="shared" ref="L92:L111" si="0">SUM(B92:K92)</f>
        <v>33</v>
      </c>
    </row>
    <row r="93" spans="1:18" x14ac:dyDescent="0.25">
      <c r="A93" s="116" t="s">
        <v>65</v>
      </c>
      <c r="B93" s="176">
        <v>59</v>
      </c>
      <c r="C93" s="176">
        <v>12</v>
      </c>
      <c r="D93" s="176">
        <v>0</v>
      </c>
      <c r="E93" s="176">
        <v>0</v>
      </c>
      <c r="F93" s="177">
        <v>2</v>
      </c>
      <c r="G93" s="177">
        <v>0</v>
      </c>
      <c r="H93" s="177">
        <v>1</v>
      </c>
      <c r="I93" s="177">
        <v>1</v>
      </c>
      <c r="J93" s="177">
        <v>4</v>
      </c>
      <c r="K93" s="177">
        <v>2</v>
      </c>
      <c r="L93" s="118">
        <f t="shared" si="0"/>
        <v>81</v>
      </c>
    </row>
    <row r="94" spans="1:18" x14ac:dyDescent="0.25">
      <c r="A94" s="116" t="s">
        <v>35</v>
      </c>
      <c r="B94" s="176">
        <v>119</v>
      </c>
      <c r="C94" s="176">
        <v>32</v>
      </c>
      <c r="D94" s="176">
        <v>0</v>
      </c>
      <c r="E94" s="176">
        <v>2</v>
      </c>
      <c r="F94" s="177">
        <v>9</v>
      </c>
      <c r="G94" s="177">
        <v>1</v>
      </c>
      <c r="H94" s="177">
        <v>10</v>
      </c>
      <c r="I94" s="177">
        <v>2</v>
      </c>
      <c r="J94" s="177">
        <v>5</v>
      </c>
      <c r="K94" s="177">
        <v>1</v>
      </c>
      <c r="L94" s="118">
        <f t="shared" si="0"/>
        <v>181</v>
      </c>
    </row>
    <row r="95" spans="1:18" x14ac:dyDescent="0.25">
      <c r="A95" s="116" t="s">
        <v>36</v>
      </c>
      <c r="B95" s="176">
        <v>140</v>
      </c>
      <c r="C95" s="176">
        <v>35</v>
      </c>
      <c r="D95" s="176">
        <v>0</v>
      </c>
      <c r="E95" s="176">
        <v>2</v>
      </c>
      <c r="F95" s="177">
        <v>9</v>
      </c>
      <c r="G95" s="177">
        <v>1</v>
      </c>
      <c r="H95" s="177">
        <v>6</v>
      </c>
      <c r="I95" s="177">
        <v>3</v>
      </c>
      <c r="J95" s="177">
        <v>6</v>
      </c>
      <c r="K95" s="177">
        <v>2</v>
      </c>
      <c r="L95" s="118">
        <f t="shared" si="0"/>
        <v>204</v>
      </c>
    </row>
    <row r="96" spans="1:18" x14ac:dyDescent="0.25">
      <c r="A96" s="116" t="s">
        <v>37</v>
      </c>
      <c r="B96" s="176">
        <v>121</v>
      </c>
      <c r="C96" s="176">
        <v>28</v>
      </c>
      <c r="D96" s="176">
        <v>0</v>
      </c>
      <c r="E96" s="176">
        <v>1</v>
      </c>
      <c r="F96" s="177">
        <v>8</v>
      </c>
      <c r="G96" s="177">
        <v>3</v>
      </c>
      <c r="H96" s="177">
        <v>9</v>
      </c>
      <c r="I96" s="177">
        <v>3</v>
      </c>
      <c r="J96" s="177">
        <v>4</v>
      </c>
      <c r="K96" s="177">
        <v>0</v>
      </c>
      <c r="L96" s="118">
        <f t="shared" si="0"/>
        <v>177</v>
      </c>
    </row>
    <row r="97" spans="1:12" x14ac:dyDescent="0.25">
      <c r="A97" s="116" t="s">
        <v>38</v>
      </c>
      <c r="B97" s="176">
        <v>100</v>
      </c>
      <c r="C97" s="176">
        <v>29</v>
      </c>
      <c r="D97" s="176">
        <v>0</v>
      </c>
      <c r="E97" s="176">
        <v>3</v>
      </c>
      <c r="F97" s="177">
        <v>9</v>
      </c>
      <c r="G97" s="177">
        <v>5</v>
      </c>
      <c r="H97" s="177">
        <v>5</v>
      </c>
      <c r="I97" s="177">
        <v>3</v>
      </c>
      <c r="J97" s="177">
        <v>3</v>
      </c>
      <c r="K97" s="177">
        <v>0</v>
      </c>
      <c r="L97" s="118">
        <f t="shared" si="0"/>
        <v>157</v>
      </c>
    </row>
    <row r="98" spans="1:12" x14ac:dyDescent="0.25">
      <c r="A98" s="116" t="s">
        <v>39</v>
      </c>
      <c r="B98" s="176">
        <v>142</v>
      </c>
      <c r="C98" s="176">
        <v>33</v>
      </c>
      <c r="D98" s="176">
        <v>0</v>
      </c>
      <c r="E98" s="176">
        <v>1</v>
      </c>
      <c r="F98" s="177">
        <v>5</v>
      </c>
      <c r="G98" s="177">
        <v>2</v>
      </c>
      <c r="H98" s="177">
        <v>5</v>
      </c>
      <c r="I98" s="177">
        <v>5</v>
      </c>
      <c r="J98" s="177">
        <v>4</v>
      </c>
      <c r="K98" s="177">
        <v>1</v>
      </c>
      <c r="L98" s="118">
        <f t="shared" si="0"/>
        <v>198</v>
      </c>
    </row>
    <row r="99" spans="1:12" x14ac:dyDescent="0.25">
      <c r="A99" s="116" t="s">
        <v>40</v>
      </c>
      <c r="B99" s="176">
        <v>125</v>
      </c>
      <c r="C99" s="176">
        <v>30</v>
      </c>
      <c r="D99" s="176">
        <v>0</v>
      </c>
      <c r="E99" s="176">
        <v>3</v>
      </c>
      <c r="F99" s="177">
        <v>6</v>
      </c>
      <c r="G99" s="177">
        <v>3</v>
      </c>
      <c r="H99" s="177">
        <v>9</v>
      </c>
      <c r="I99" s="177">
        <v>4</v>
      </c>
      <c r="J99" s="177">
        <v>5</v>
      </c>
      <c r="K99" s="177">
        <v>0</v>
      </c>
      <c r="L99" s="118">
        <f t="shared" si="0"/>
        <v>185</v>
      </c>
    </row>
    <row r="100" spans="1:12" x14ac:dyDescent="0.25">
      <c r="A100" s="116" t="s">
        <v>41</v>
      </c>
      <c r="B100" s="176">
        <v>151</v>
      </c>
      <c r="C100" s="176">
        <v>29</v>
      </c>
      <c r="D100" s="176">
        <v>0</v>
      </c>
      <c r="E100" s="176">
        <v>3</v>
      </c>
      <c r="F100" s="177">
        <v>9</v>
      </c>
      <c r="G100" s="177">
        <v>3</v>
      </c>
      <c r="H100" s="177">
        <v>5</v>
      </c>
      <c r="I100" s="177">
        <v>6</v>
      </c>
      <c r="J100" s="177">
        <v>6</v>
      </c>
      <c r="K100" s="177">
        <v>1</v>
      </c>
      <c r="L100" s="118">
        <f t="shared" si="0"/>
        <v>213</v>
      </c>
    </row>
    <row r="101" spans="1:12" x14ac:dyDescent="0.25">
      <c r="A101" s="116" t="s">
        <v>42</v>
      </c>
      <c r="B101" s="176">
        <v>196</v>
      </c>
      <c r="C101" s="176">
        <v>36</v>
      </c>
      <c r="D101" s="176">
        <v>0</v>
      </c>
      <c r="E101" s="176">
        <v>2</v>
      </c>
      <c r="F101" s="177">
        <v>16</v>
      </c>
      <c r="G101" s="177">
        <v>2</v>
      </c>
      <c r="H101" s="177">
        <v>8</v>
      </c>
      <c r="I101" s="177">
        <v>5</v>
      </c>
      <c r="J101" s="177">
        <v>6</v>
      </c>
      <c r="K101" s="177">
        <v>1</v>
      </c>
      <c r="L101" s="118">
        <f t="shared" si="0"/>
        <v>272</v>
      </c>
    </row>
    <row r="102" spans="1:12" x14ac:dyDescent="0.25">
      <c r="A102" s="116" t="s">
        <v>43</v>
      </c>
      <c r="B102" s="176">
        <v>180</v>
      </c>
      <c r="C102" s="176">
        <v>44</v>
      </c>
      <c r="D102" s="176">
        <v>0</v>
      </c>
      <c r="E102" s="176">
        <v>2</v>
      </c>
      <c r="F102" s="177">
        <v>12</v>
      </c>
      <c r="G102" s="177">
        <v>1</v>
      </c>
      <c r="H102" s="177">
        <v>11</v>
      </c>
      <c r="I102" s="177">
        <v>3</v>
      </c>
      <c r="J102" s="177">
        <v>8</v>
      </c>
      <c r="K102" s="177">
        <v>1</v>
      </c>
      <c r="L102" s="118">
        <f t="shared" si="0"/>
        <v>262</v>
      </c>
    </row>
    <row r="103" spans="1:12" x14ac:dyDescent="0.25">
      <c r="A103" s="116" t="s">
        <v>44</v>
      </c>
      <c r="B103" s="176">
        <v>158</v>
      </c>
      <c r="C103" s="176">
        <v>52</v>
      </c>
      <c r="D103" s="176">
        <v>2</v>
      </c>
      <c r="E103" s="176">
        <v>0</v>
      </c>
      <c r="F103" s="177">
        <v>16</v>
      </c>
      <c r="G103" s="177">
        <v>1</v>
      </c>
      <c r="H103" s="177">
        <v>14</v>
      </c>
      <c r="I103" s="177">
        <v>3</v>
      </c>
      <c r="J103" s="177">
        <v>6</v>
      </c>
      <c r="K103" s="177">
        <v>0</v>
      </c>
      <c r="L103" s="118">
        <f t="shared" si="0"/>
        <v>252</v>
      </c>
    </row>
    <row r="104" spans="1:12" x14ac:dyDescent="0.25">
      <c r="A104" s="116" t="s">
        <v>45</v>
      </c>
      <c r="B104" s="176">
        <v>128</v>
      </c>
      <c r="C104" s="176">
        <v>35</v>
      </c>
      <c r="D104" s="176">
        <v>4</v>
      </c>
      <c r="E104" s="176">
        <v>4</v>
      </c>
      <c r="F104" s="177">
        <v>20</v>
      </c>
      <c r="G104" s="177">
        <v>1</v>
      </c>
      <c r="H104" s="177">
        <v>21</v>
      </c>
      <c r="I104" s="177">
        <v>4</v>
      </c>
      <c r="J104" s="177">
        <v>2</v>
      </c>
      <c r="K104" s="177">
        <v>0</v>
      </c>
      <c r="L104" s="118">
        <f t="shared" si="0"/>
        <v>219</v>
      </c>
    </row>
    <row r="105" spans="1:12" x14ac:dyDescent="0.25">
      <c r="A105" s="116" t="s">
        <v>46</v>
      </c>
      <c r="B105" s="176">
        <v>97</v>
      </c>
      <c r="C105" s="176">
        <v>29</v>
      </c>
      <c r="D105" s="176">
        <v>8</v>
      </c>
      <c r="E105" s="176">
        <v>4</v>
      </c>
      <c r="F105" s="177">
        <v>29</v>
      </c>
      <c r="G105" s="177">
        <v>3</v>
      </c>
      <c r="H105" s="177">
        <v>33</v>
      </c>
      <c r="I105" s="177">
        <v>4</v>
      </c>
      <c r="J105" s="177">
        <v>4</v>
      </c>
      <c r="K105" s="177">
        <v>0</v>
      </c>
      <c r="L105" s="118">
        <f t="shared" si="0"/>
        <v>211</v>
      </c>
    </row>
    <row r="106" spans="1:12" x14ac:dyDescent="0.25">
      <c r="A106" s="121" t="s">
        <v>47</v>
      </c>
      <c r="B106" s="176">
        <v>80</v>
      </c>
      <c r="C106" s="176">
        <v>34</v>
      </c>
      <c r="D106" s="176">
        <v>7</v>
      </c>
      <c r="E106" s="176">
        <v>5</v>
      </c>
      <c r="F106" s="177">
        <v>22</v>
      </c>
      <c r="G106" s="177">
        <v>0</v>
      </c>
      <c r="H106" s="177">
        <v>29</v>
      </c>
      <c r="I106" s="177">
        <v>3</v>
      </c>
      <c r="J106" s="177">
        <v>10</v>
      </c>
      <c r="K106" s="177">
        <v>1</v>
      </c>
      <c r="L106" s="118">
        <f t="shared" si="0"/>
        <v>191</v>
      </c>
    </row>
    <row r="107" spans="1:12" x14ac:dyDescent="0.25">
      <c r="A107" s="121" t="s">
        <v>48</v>
      </c>
      <c r="B107" s="176">
        <v>49</v>
      </c>
      <c r="C107" s="176">
        <v>25</v>
      </c>
      <c r="D107" s="176">
        <v>9</v>
      </c>
      <c r="E107" s="176">
        <v>1</v>
      </c>
      <c r="F107" s="177">
        <v>19</v>
      </c>
      <c r="G107" s="177">
        <v>0</v>
      </c>
      <c r="H107" s="177">
        <v>39</v>
      </c>
      <c r="I107" s="177">
        <v>5</v>
      </c>
      <c r="J107" s="177">
        <v>3</v>
      </c>
      <c r="K107" s="177">
        <v>1</v>
      </c>
      <c r="L107" s="118">
        <f t="shared" si="0"/>
        <v>151</v>
      </c>
    </row>
    <row r="108" spans="1:12" x14ac:dyDescent="0.25">
      <c r="A108" s="121" t="s">
        <v>49</v>
      </c>
      <c r="B108" s="176">
        <v>27</v>
      </c>
      <c r="C108" s="176">
        <v>17</v>
      </c>
      <c r="D108" s="176">
        <v>5</v>
      </c>
      <c r="E108" s="176">
        <v>3</v>
      </c>
      <c r="F108" s="177">
        <v>10</v>
      </c>
      <c r="G108" s="177">
        <v>0</v>
      </c>
      <c r="H108" s="177">
        <v>33</v>
      </c>
      <c r="I108" s="177">
        <v>1</v>
      </c>
      <c r="J108" s="177">
        <v>0</v>
      </c>
      <c r="K108" s="177">
        <v>0</v>
      </c>
      <c r="L108" s="118">
        <f t="shared" si="0"/>
        <v>96</v>
      </c>
    </row>
    <row r="109" spans="1:12" x14ac:dyDescent="0.25">
      <c r="A109" s="121" t="s">
        <v>50</v>
      </c>
      <c r="B109" s="176">
        <v>17</v>
      </c>
      <c r="C109" s="176">
        <v>6</v>
      </c>
      <c r="D109" s="176">
        <v>2</v>
      </c>
      <c r="E109" s="176">
        <v>0</v>
      </c>
      <c r="F109" s="177">
        <v>8</v>
      </c>
      <c r="G109" s="177">
        <v>0</v>
      </c>
      <c r="H109" s="177">
        <v>19</v>
      </c>
      <c r="I109" s="177">
        <v>3</v>
      </c>
      <c r="J109" s="177">
        <v>2</v>
      </c>
      <c r="K109" s="177">
        <v>0</v>
      </c>
      <c r="L109" s="118">
        <f t="shared" si="0"/>
        <v>57</v>
      </c>
    </row>
    <row r="110" spans="1:12" x14ac:dyDescent="0.25">
      <c r="A110" s="121" t="s">
        <v>51</v>
      </c>
      <c r="B110" s="176">
        <v>3</v>
      </c>
      <c r="C110" s="176">
        <v>1</v>
      </c>
      <c r="D110" s="176">
        <v>0</v>
      </c>
      <c r="E110" s="176">
        <v>0</v>
      </c>
      <c r="F110" s="177">
        <v>1</v>
      </c>
      <c r="G110" s="177">
        <v>0</v>
      </c>
      <c r="H110" s="177">
        <v>5</v>
      </c>
      <c r="I110" s="177">
        <v>0</v>
      </c>
      <c r="J110" s="177">
        <v>0</v>
      </c>
      <c r="K110" s="177">
        <v>0</v>
      </c>
      <c r="L110" s="118">
        <f t="shared" si="0"/>
        <v>10</v>
      </c>
    </row>
    <row r="111" spans="1:12" x14ac:dyDescent="0.25">
      <c r="A111" s="121" t="s">
        <v>52</v>
      </c>
      <c r="B111" s="176">
        <v>1</v>
      </c>
      <c r="C111" s="176">
        <v>0</v>
      </c>
      <c r="D111" s="176">
        <v>0</v>
      </c>
      <c r="E111" s="176">
        <v>0</v>
      </c>
      <c r="F111" s="177">
        <v>0</v>
      </c>
      <c r="G111" s="177">
        <v>0</v>
      </c>
      <c r="H111" s="177">
        <v>1</v>
      </c>
      <c r="I111" s="177">
        <v>0</v>
      </c>
      <c r="J111" s="177">
        <v>0</v>
      </c>
      <c r="K111" s="177">
        <v>0</v>
      </c>
      <c r="L111" s="118">
        <f t="shared" si="0"/>
        <v>2</v>
      </c>
    </row>
    <row r="112" spans="1:12" x14ac:dyDescent="0.25">
      <c r="A112" s="119" t="s">
        <v>11</v>
      </c>
      <c r="B112" s="118">
        <f>SUM(B91:B111)</f>
        <v>1951</v>
      </c>
      <c r="C112" s="118">
        <f t="shared" ref="C112:K112" si="1">SUM(C91:C111)</f>
        <v>515</v>
      </c>
      <c r="D112" s="118">
        <f t="shared" si="1"/>
        <v>37</v>
      </c>
      <c r="E112" s="118">
        <f t="shared" si="1"/>
        <v>37</v>
      </c>
      <c r="F112" s="118">
        <f t="shared" si="1"/>
        <v>212</v>
      </c>
      <c r="G112" s="118">
        <f t="shared" si="1"/>
        <v>26</v>
      </c>
      <c r="H112" s="118">
        <f t="shared" si="1"/>
        <v>268</v>
      </c>
      <c r="I112" s="118">
        <f t="shared" si="1"/>
        <v>61</v>
      </c>
      <c r="J112" s="118">
        <f t="shared" si="1"/>
        <v>83</v>
      </c>
      <c r="K112" s="118">
        <f t="shared" si="1"/>
        <v>12</v>
      </c>
      <c r="L112" s="118">
        <f>SUM(L91:L111)</f>
        <v>3202</v>
      </c>
    </row>
    <row r="114" spans="1:18" s="25" customFormat="1" x14ac:dyDescent="0.25">
      <c r="A114" s="2" t="s">
        <v>185</v>
      </c>
      <c r="B114" s="24"/>
      <c r="C114" s="24"/>
      <c r="D114" s="24"/>
      <c r="E114" s="24"/>
      <c r="F114" s="24"/>
      <c r="G114" s="24"/>
      <c r="H114" s="24"/>
      <c r="I114" s="24"/>
      <c r="J114" s="24"/>
      <c r="K114" s="24"/>
      <c r="L114" s="24"/>
      <c r="M114" s="24"/>
      <c r="N114" s="24"/>
      <c r="O114" s="24"/>
      <c r="P114" s="24"/>
      <c r="Q114" s="24"/>
      <c r="R114" s="24"/>
    </row>
    <row r="115" spans="1:18" s="25" customFormat="1" x14ac:dyDescent="0.25">
      <c r="A115" s="2"/>
      <c r="B115" s="24"/>
      <c r="C115" s="24"/>
      <c r="D115" s="24"/>
      <c r="E115" s="24"/>
      <c r="F115" s="24"/>
      <c r="G115" s="24"/>
      <c r="H115" s="24"/>
      <c r="I115" s="24"/>
      <c r="J115" s="24"/>
      <c r="K115" s="24"/>
      <c r="L115" s="24"/>
      <c r="M115" s="24"/>
      <c r="N115" s="24"/>
      <c r="O115" s="24"/>
      <c r="P115" s="24"/>
      <c r="Q115" s="24"/>
      <c r="R115" s="24"/>
    </row>
    <row r="116" spans="1:18" s="18" customFormat="1" ht="60" x14ac:dyDescent="0.25">
      <c r="A116" s="313" t="s">
        <v>53</v>
      </c>
      <c r="B116" s="312" t="s">
        <v>81</v>
      </c>
      <c r="C116" s="312" t="s">
        <v>82</v>
      </c>
      <c r="D116" s="312" t="s">
        <v>83</v>
      </c>
      <c r="E116" s="312" t="s">
        <v>84</v>
      </c>
      <c r="F116" s="312" t="s">
        <v>85</v>
      </c>
      <c r="G116" s="312" t="s">
        <v>86</v>
      </c>
      <c r="H116" s="312" t="s">
        <v>87</v>
      </c>
      <c r="I116" s="312" t="s">
        <v>63</v>
      </c>
      <c r="J116" s="312" t="s">
        <v>88</v>
      </c>
      <c r="K116" s="312" t="s">
        <v>71</v>
      </c>
      <c r="L116" s="313" t="s">
        <v>11</v>
      </c>
      <c r="M116" s="17"/>
      <c r="N116" s="17"/>
      <c r="O116" s="17"/>
      <c r="P116" s="17"/>
      <c r="Q116" s="17"/>
    </row>
    <row r="117" spans="1:18" x14ac:dyDescent="0.25">
      <c r="A117" s="116" t="s">
        <v>3</v>
      </c>
      <c r="B117" s="169">
        <v>25</v>
      </c>
      <c r="C117" s="169">
        <v>3</v>
      </c>
      <c r="D117" s="169">
        <v>0</v>
      </c>
      <c r="E117" s="169">
        <v>0</v>
      </c>
      <c r="F117" s="157">
        <v>0</v>
      </c>
      <c r="G117" s="157">
        <v>0</v>
      </c>
      <c r="H117" s="157">
        <v>6</v>
      </c>
      <c r="I117" s="157">
        <v>0</v>
      </c>
      <c r="J117" s="157">
        <v>2</v>
      </c>
      <c r="K117" s="157">
        <v>1</v>
      </c>
      <c r="L117" s="118">
        <f t="shared" ref="L117:L137" si="2">SUM(B117:K117)</f>
        <v>37</v>
      </c>
      <c r="R117" s="13"/>
    </row>
    <row r="118" spans="1:18" x14ac:dyDescent="0.25">
      <c r="A118" s="116" t="s">
        <v>64</v>
      </c>
      <c r="B118" s="169">
        <v>17</v>
      </c>
      <c r="C118" s="169">
        <v>1</v>
      </c>
      <c r="D118" s="169">
        <v>0</v>
      </c>
      <c r="E118" s="169">
        <v>0</v>
      </c>
      <c r="F118" s="157">
        <v>0</v>
      </c>
      <c r="G118" s="157">
        <v>0</v>
      </c>
      <c r="H118" s="157">
        <v>3</v>
      </c>
      <c r="I118" s="157">
        <v>0</v>
      </c>
      <c r="J118" s="157">
        <v>1</v>
      </c>
      <c r="K118" s="157">
        <v>0</v>
      </c>
      <c r="L118" s="118">
        <f t="shared" si="2"/>
        <v>22</v>
      </c>
      <c r="R118" s="13"/>
    </row>
    <row r="119" spans="1:18" x14ac:dyDescent="0.25">
      <c r="A119" s="116" t="s">
        <v>65</v>
      </c>
      <c r="B119" s="169">
        <v>23</v>
      </c>
      <c r="C119" s="169">
        <v>1</v>
      </c>
      <c r="D119" s="169">
        <v>0</v>
      </c>
      <c r="E119" s="169">
        <v>0</v>
      </c>
      <c r="F119" s="157">
        <v>0</v>
      </c>
      <c r="G119" s="157">
        <v>0</v>
      </c>
      <c r="H119" s="157">
        <v>4</v>
      </c>
      <c r="I119" s="157">
        <v>0</v>
      </c>
      <c r="J119" s="157">
        <v>1</v>
      </c>
      <c r="K119" s="157">
        <v>1</v>
      </c>
      <c r="L119" s="118">
        <f t="shared" si="2"/>
        <v>30</v>
      </c>
      <c r="M119" s="21"/>
      <c r="R119" s="13"/>
    </row>
    <row r="120" spans="1:18" x14ac:dyDescent="0.25">
      <c r="A120" s="116" t="s">
        <v>35</v>
      </c>
      <c r="B120" s="169">
        <v>40</v>
      </c>
      <c r="C120" s="169">
        <v>8</v>
      </c>
      <c r="D120" s="169">
        <v>0</v>
      </c>
      <c r="E120" s="169">
        <v>1</v>
      </c>
      <c r="F120" s="157">
        <v>2</v>
      </c>
      <c r="G120" s="157">
        <v>0</v>
      </c>
      <c r="H120" s="157">
        <v>2</v>
      </c>
      <c r="I120" s="157">
        <v>1</v>
      </c>
      <c r="J120" s="157">
        <v>3</v>
      </c>
      <c r="K120" s="157">
        <v>0</v>
      </c>
      <c r="L120" s="118">
        <f t="shared" si="2"/>
        <v>57</v>
      </c>
      <c r="M120" s="22"/>
      <c r="R120" s="13"/>
    </row>
    <row r="121" spans="1:18" x14ac:dyDescent="0.25">
      <c r="A121" s="116" t="s">
        <v>36</v>
      </c>
      <c r="B121" s="169">
        <v>47</v>
      </c>
      <c r="C121" s="169">
        <v>10</v>
      </c>
      <c r="D121" s="169">
        <v>0</v>
      </c>
      <c r="E121" s="169">
        <v>0</v>
      </c>
      <c r="F121" s="157">
        <v>4</v>
      </c>
      <c r="G121" s="157">
        <v>1</v>
      </c>
      <c r="H121" s="157">
        <v>2</v>
      </c>
      <c r="I121" s="157">
        <v>2</v>
      </c>
      <c r="J121" s="157">
        <v>2</v>
      </c>
      <c r="K121" s="157">
        <v>0</v>
      </c>
      <c r="L121" s="118">
        <f t="shared" si="2"/>
        <v>68</v>
      </c>
      <c r="R121" s="13"/>
    </row>
    <row r="122" spans="1:18" x14ac:dyDescent="0.25">
      <c r="A122" s="116" t="s">
        <v>37</v>
      </c>
      <c r="B122" s="169">
        <v>40</v>
      </c>
      <c r="C122" s="169">
        <v>17</v>
      </c>
      <c r="D122" s="169">
        <v>0</v>
      </c>
      <c r="E122" s="169">
        <v>1</v>
      </c>
      <c r="F122" s="157">
        <v>2</v>
      </c>
      <c r="G122" s="157">
        <v>2</v>
      </c>
      <c r="H122" s="157">
        <v>2</v>
      </c>
      <c r="I122" s="157">
        <v>0</v>
      </c>
      <c r="J122" s="157">
        <v>1</v>
      </c>
      <c r="K122" s="157">
        <v>0</v>
      </c>
      <c r="L122" s="118">
        <f t="shared" si="2"/>
        <v>65</v>
      </c>
      <c r="R122" s="13"/>
    </row>
    <row r="123" spans="1:18" x14ac:dyDescent="0.25">
      <c r="A123" s="116" t="s">
        <v>38</v>
      </c>
      <c r="B123" s="169">
        <v>32</v>
      </c>
      <c r="C123" s="169">
        <v>6</v>
      </c>
      <c r="D123" s="169">
        <v>0</v>
      </c>
      <c r="E123" s="169">
        <v>1</v>
      </c>
      <c r="F123" s="157">
        <v>1</v>
      </c>
      <c r="G123" s="157">
        <v>2</v>
      </c>
      <c r="H123" s="157">
        <v>2</v>
      </c>
      <c r="I123" s="157">
        <v>1</v>
      </c>
      <c r="J123" s="157">
        <v>1</v>
      </c>
      <c r="K123" s="157">
        <v>0</v>
      </c>
      <c r="L123" s="118">
        <f t="shared" si="2"/>
        <v>46</v>
      </c>
      <c r="R123" s="13"/>
    </row>
    <row r="124" spans="1:18" x14ac:dyDescent="0.25">
      <c r="A124" s="116" t="s">
        <v>39</v>
      </c>
      <c r="B124" s="169">
        <v>32</v>
      </c>
      <c r="C124" s="169">
        <v>5</v>
      </c>
      <c r="D124" s="169">
        <v>0</v>
      </c>
      <c r="E124" s="169">
        <v>0</v>
      </c>
      <c r="F124" s="157">
        <v>1</v>
      </c>
      <c r="G124" s="157">
        <v>0</v>
      </c>
      <c r="H124" s="157">
        <v>0</v>
      </c>
      <c r="I124" s="157">
        <v>2</v>
      </c>
      <c r="J124" s="157">
        <v>1</v>
      </c>
      <c r="K124" s="157">
        <v>1</v>
      </c>
      <c r="L124" s="118">
        <f t="shared" si="2"/>
        <v>42</v>
      </c>
      <c r="R124" s="13"/>
    </row>
    <row r="125" spans="1:18" x14ac:dyDescent="0.25">
      <c r="A125" s="116" t="s">
        <v>40</v>
      </c>
      <c r="B125" s="169">
        <v>18</v>
      </c>
      <c r="C125" s="169">
        <v>15</v>
      </c>
      <c r="D125" s="169">
        <v>0</v>
      </c>
      <c r="E125" s="169">
        <v>3</v>
      </c>
      <c r="F125" s="157">
        <v>1</v>
      </c>
      <c r="G125" s="157">
        <v>1</v>
      </c>
      <c r="H125" s="157">
        <v>2</v>
      </c>
      <c r="I125" s="157">
        <v>2</v>
      </c>
      <c r="J125" s="157">
        <v>1</v>
      </c>
      <c r="K125" s="157">
        <v>0</v>
      </c>
      <c r="L125" s="118">
        <f t="shared" si="2"/>
        <v>43</v>
      </c>
      <c r="R125" s="13"/>
    </row>
    <row r="126" spans="1:18" x14ac:dyDescent="0.25">
      <c r="A126" s="116" t="s">
        <v>41</v>
      </c>
      <c r="B126" s="169">
        <v>30</v>
      </c>
      <c r="C126" s="169">
        <v>14</v>
      </c>
      <c r="D126" s="169">
        <v>0</v>
      </c>
      <c r="E126" s="169">
        <v>0</v>
      </c>
      <c r="F126" s="157">
        <v>3</v>
      </c>
      <c r="G126" s="157">
        <v>1</v>
      </c>
      <c r="H126" s="157">
        <v>5</v>
      </c>
      <c r="I126" s="157">
        <v>1</v>
      </c>
      <c r="J126" s="157">
        <v>1</v>
      </c>
      <c r="K126" s="157">
        <v>0</v>
      </c>
      <c r="L126" s="118">
        <f t="shared" si="2"/>
        <v>55</v>
      </c>
      <c r="R126" s="13"/>
    </row>
    <row r="127" spans="1:18" x14ac:dyDescent="0.25">
      <c r="A127" s="116" t="s">
        <v>42</v>
      </c>
      <c r="B127" s="169">
        <v>40</v>
      </c>
      <c r="C127" s="169">
        <v>17</v>
      </c>
      <c r="D127" s="169">
        <v>0</v>
      </c>
      <c r="E127" s="169">
        <v>1</v>
      </c>
      <c r="F127" s="157">
        <v>3</v>
      </c>
      <c r="G127" s="157">
        <v>1</v>
      </c>
      <c r="H127" s="157">
        <v>4</v>
      </c>
      <c r="I127" s="157">
        <v>3</v>
      </c>
      <c r="J127" s="157">
        <v>2</v>
      </c>
      <c r="K127" s="157">
        <v>1</v>
      </c>
      <c r="L127" s="118">
        <f t="shared" si="2"/>
        <v>72</v>
      </c>
      <c r="R127" s="13"/>
    </row>
    <row r="128" spans="1:18" x14ac:dyDescent="0.25">
      <c r="A128" s="116" t="s">
        <v>43</v>
      </c>
      <c r="B128" s="169">
        <v>44</v>
      </c>
      <c r="C128" s="169">
        <v>7</v>
      </c>
      <c r="D128" s="169">
        <v>1</v>
      </c>
      <c r="E128" s="169">
        <v>0</v>
      </c>
      <c r="F128" s="157">
        <v>6</v>
      </c>
      <c r="G128" s="157">
        <v>0</v>
      </c>
      <c r="H128" s="157">
        <v>2</v>
      </c>
      <c r="I128" s="157">
        <v>1</v>
      </c>
      <c r="J128" s="157">
        <v>3</v>
      </c>
      <c r="K128" s="157">
        <v>0</v>
      </c>
      <c r="L128" s="118">
        <f t="shared" si="2"/>
        <v>64</v>
      </c>
      <c r="R128" s="13"/>
    </row>
    <row r="129" spans="1:18" x14ac:dyDescent="0.25">
      <c r="A129" s="116" t="s">
        <v>44</v>
      </c>
      <c r="B129" s="169">
        <v>53</v>
      </c>
      <c r="C129" s="169">
        <v>16</v>
      </c>
      <c r="D129" s="169">
        <v>0</v>
      </c>
      <c r="E129" s="169">
        <v>0</v>
      </c>
      <c r="F129" s="157">
        <v>9</v>
      </c>
      <c r="G129" s="157">
        <v>0</v>
      </c>
      <c r="H129" s="157">
        <v>5</v>
      </c>
      <c r="I129" s="157">
        <v>0</v>
      </c>
      <c r="J129" s="157">
        <v>3</v>
      </c>
      <c r="K129" s="157">
        <v>0</v>
      </c>
      <c r="L129" s="118">
        <f t="shared" si="2"/>
        <v>86</v>
      </c>
      <c r="R129" s="13"/>
    </row>
    <row r="130" spans="1:18" x14ac:dyDescent="0.25">
      <c r="A130" s="116" t="s">
        <v>45</v>
      </c>
      <c r="B130" s="169">
        <v>42</v>
      </c>
      <c r="C130" s="169">
        <v>19</v>
      </c>
      <c r="D130" s="169">
        <v>0</v>
      </c>
      <c r="E130" s="169">
        <v>2</v>
      </c>
      <c r="F130" s="157">
        <v>6</v>
      </c>
      <c r="G130" s="157">
        <v>0</v>
      </c>
      <c r="H130" s="157">
        <v>7</v>
      </c>
      <c r="I130" s="157">
        <v>3</v>
      </c>
      <c r="J130" s="157">
        <v>1</v>
      </c>
      <c r="K130" s="157">
        <v>0</v>
      </c>
      <c r="L130" s="118">
        <f t="shared" si="2"/>
        <v>80</v>
      </c>
      <c r="R130" s="13"/>
    </row>
    <row r="131" spans="1:18" x14ac:dyDescent="0.25">
      <c r="A131" s="116" t="s">
        <v>46</v>
      </c>
      <c r="B131" s="169">
        <v>51</v>
      </c>
      <c r="C131" s="169">
        <v>22</v>
      </c>
      <c r="D131" s="169">
        <v>1</v>
      </c>
      <c r="E131" s="169">
        <v>2</v>
      </c>
      <c r="F131" s="157">
        <v>18</v>
      </c>
      <c r="G131" s="157">
        <v>0</v>
      </c>
      <c r="H131" s="157">
        <v>6</v>
      </c>
      <c r="I131" s="157">
        <v>1</v>
      </c>
      <c r="J131" s="157">
        <v>2</v>
      </c>
      <c r="K131" s="157">
        <v>0</v>
      </c>
      <c r="L131" s="118">
        <f t="shared" si="2"/>
        <v>103</v>
      </c>
      <c r="R131" s="13"/>
    </row>
    <row r="132" spans="1:18" x14ac:dyDescent="0.25">
      <c r="A132" s="121" t="s">
        <v>47</v>
      </c>
      <c r="B132" s="169">
        <v>48</v>
      </c>
      <c r="C132" s="169">
        <v>15</v>
      </c>
      <c r="D132" s="169">
        <v>3</v>
      </c>
      <c r="E132" s="169">
        <v>2</v>
      </c>
      <c r="F132" s="157">
        <v>19</v>
      </c>
      <c r="G132" s="157">
        <v>0</v>
      </c>
      <c r="H132" s="157">
        <v>12</v>
      </c>
      <c r="I132" s="157">
        <v>2</v>
      </c>
      <c r="J132" s="157">
        <v>1</v>
      </c>
      <c r="K132" s="157">
        <v>0</v>
      </c>
      <c r="L132" s="118">
        <f t="shared" si="2"/>
        <v>102</v>
      </c>
      <c r="R132" s="13"/>
    </row>
    <row r="133" spans="1:18" x14ac:dyDescent="0.25">
      <c r="A133" s="121" t="s">
        <v>48</v>
      </c>
      <c r="B133" s="169">
        <v>46</v>
      </c>
      <c r="C133" s="169">
        <v>21</v>
      </c>
      <c r="D133" s="169">
        <v>5</v>
      </c>
      <c r="E133" s="169">
        <v>3</v>
      </c>
      <c r="F133" s="157">
        <v>14</v>
      </c>
      <c r="G133" s="157">
        <v>0</v>
      </c>
      <c r="H133" s="157">
        <v>20</v>
      </c>
      <c r="I133" s="157">
        <v>3</v>
      </c>
      <c r="J133" s="157">
        <v>4</v>
      </c>
      <c r="K133" s="157">
        <v>0</v>
      </c>
      <c r="L133" s="118">
        <f t="shared" si="2"/>
        <v>116</v>
      </c>
      <c r="R133" s="13"/>
    </row>
    <row r="134" spans="1:18" x14ac:dyDescent="0.25">
      <c r="A134" s="121" t="s">
        <v>49</v>
      </c>
      <c r="B134" s="169">
        <v>31</v>
      </c>
      <c r="C134" s="169">
        <v>19</v>
      </c>
      <c r="D134" s="169">
        <v>9</v>
      </c>
      <c r="E134" s="169">
        <v>0</v>
      </c>
      <c r="F134" s="157">
        <v>17</v>
      </c>
      <c r="G134" s="157">
        <v>0</v>
      </c>
      <c r="H134" s="157">
        <v>19</v>
      </c>
      <c r="I134" s="157">
        <v>1</v>
      </c>
      <c r="J134" s="157">
        <v>4</v>
      </c>
      <c r="K134" s="157">
        <v>0</v>
      </c>
      <c r="L134" s="118">
        <f t="shared" si="2"/>
        <v>100</v>
      </c>
      <c r="R134" s="13"/>
    </row>
    <row r="135" spans="1:18" x14ac:dyDescent="0.25">
      <c r="A135" s="121" t="s">
        <v>50</v>
      </c>
      <c r="B135" s="169">
        <v>8</v>
      </c>
      <c r="C135" s="169">
        <v>18</v>
      </c>
      <c r="D135" s="169">
        <v>6</v>
      </c>
      <c r="E135" s="169">
        <v>0</v>
      </c>
      <c r="F135" s="157">
        <v>10</v>
      </c>
      <c r="G135" s="157">
        <v>0</v>
      </c>
      <c r="H135" s="157">
        <v>19</v>
      </c>
      <c r="I135" s="157">
        <v>3</v>
      </c>
      <c r="J135" s="157">
        <v>3</v>
      </c>
      <c r="K135" s="157">
        <v>0</v>
      </c>
      <c r="L135" s="118">
        <f t="shared" si="2"/>
        <v>67</v>
      </c>
      <c r="R135" s="13"/>
    </row>
    <row r="136" spans="1:18" x14ac:dyDescent="0.25">
      <c r="A136" s="121" t="s">
        <v>51</v>
      </c>
      <c r="B136" s="169">
        <v>5</v>
      </c>
      <c r="C136" s="169">
        <v>7</v>
      </c>
      <c r="D136" s="169">
        <v>6</v>
      </c>
      <c r="E136" s="169">
        <v>1</v>
      </c>
      <c r="F136" s="157">
        <v>3</v>
      </c>
      <c r="G136" s="157">
        <v>0</v>
      </c>
      <c r="H136" s="157">
        <v>9</v>
      </c>
      <c r="I136" s="157">
        <v>0</v>
      </c>
      <c r="J136" s="157">
        <v>0</v>
      </c>
      <c r="K136" s="157">
        <v>0</v>
      </c>
      <c r="L136" s="118">
        <f t="shared" si="2"/>
        <v>31</v>
      </c>
      <c r="R136" s="13"/>
    </row>
    <row r="137" spans="1:18" x14ac:dyDescent="0.25">
      <c r="A137" s="121" t="s">
        <v>52</v>
      </c>
      <c r="B137" s="169">
        <v>1</v>
      </c>
      <c r="C137" s="169">
        <v>0</v>
      </c>
      <c r="D137" s="169">
        <v>0</v>
      </c>
      <c r="E137" s="169">
        <v>0</v>
      </c>
      <c r="F137" s="157">
        <v>0</v>
      </c>
      <c r="G137" s="157">
        <v>0</v>
      </c>
      <c r="H137" s="157">
        <v>3</v>
      </c>
      <c r="I137" s="157">
        <v>0</v>
      </c>
      <c r="J137" s="157">
        <v>0</v>
      </c>
      <c r="K137" s="157">
        <v>0</v>
      </c>
      <c r="L137" s="118">
        <f t="shared" si="2"/>
        <v>4</v>
      </c>
      <c r="R137" s="13"/>
    </row>
    <row r="138" spans="1:18" x14ac:dyDescent="0.25">
      <c r="A138" s="119" t="s">
        <v>11</v>
      </c>
      <c r="B138" s="118">
        <f>SUM(B117:B137)</f>
        <v>673</v>
      </c>
      <c r="C138" s="118">
        <f t="shared" ref="C138:L138" si="3">SUM(C117:C137)</f>
        <v>241</v>
      </c>
      <c r="D138" s="118">
        <f t="shared" si="3"/>
        <v>31</v>
      </c>
      <c r="E138" s="118">
        <f t="shared" si="3"/>
        <v>17</v>
      </c>
      <c r="F138" s="118">
        <f t="shared" si="3"/>
        <v>119</v>
      </c>
      <c r="G138" s="118">
        <f t="shared" si="3"/>
        <v>8</v>
      </c>
      <c r="H138" s="118">
        <f t="shared" si="3"/>
        <v>134</v>
      </c>
      <c r="I138" s="118">
        <f t="shared" si="3"/>
        <v>26</v>
      </c>
      <c r="J138" s="118">
        <f t="shared" si="3"/>
        <v>37</v>
      </c>
      <c r="K138" s="118">
        <f t="shared" si="3"/>
        <v>4</v>
      </c>
      <c r="L138" s="118">
        <f t="shared" si="3"/>
        <v>1290</v>
      </c>
      <c r="R138" s="13"/>
    </row>
    <row r="140" spans="1:18" s="25" customFormat="1" x14ac:dyDescent="0.25">
      <c r="A140" s="24" t="s">
        <v>212</v>
      </c>
      <c r="B140" s="24"/>
      <c r="C140" s="24"/>
      <c r="D140" s="24"/>
      <c r="E140" s="24"/>
      <c r="F140" s="24"/>
      <c r="G140" s="24"/>
      <c r="H140" s="24"/>
      <c r="I140" s="24"/>
      <c r="J140" s="24"/>
      <c r="K140" s="24"/>
      <c r="L140" s="24"/>
      <c r="M140" s="24"/>
      <c r="N140" s="24"/>
      <c r="O140" s="24"/>
      <c r="P140" s="24"/>
      <c r="Q140" s="24"/>
      <c r="R140" s="24"/>
    </row>
    <row r="142" spans="1:18" s="18" customFormat="1" ht="30" x14ac:dyDescent="0.25">
      <c r="A142" s="31" t="s">
        <v>66</v>
      </c>
      <c r="B142" s="174" t="s">
        <v>89</v>
      </c>
      <c r="C142" s="174" t="s">
        <v>90</v>
      </c>
      <c r="D142" s="174" t="s">
        <v>91</v>
      </c>
      <c r="E142" s="174" t="s">
        <v>92</v>
      </c>
      <c r="F142" s="174" t="s">
        <v>93</v>
      </c>
      <c r="G142" s="174" t="s">
        <v>94</v>
      </c>
      <c r="H142" s="174" t="s">
        <v>95</v>
      </c>
      <c r="I142" s="174" t="s">
        <v>96</v>
      </c>
      <c r="J142" s="174" t="s">
        <v>25</v>
      </c>
      <c r="K142" s="174" t="s">
        <v>87</v>
      </c>
      <c r="L142" s="174" t="s">
        <v>97</v>
      </c>
      <c r="M142" s="174" t="s">
        <v>63</v>
      </c>
      <c r="N142" s="174" t="s">
        <v>98</v>
      </c>
      <c r="O142" s="174" t="s">
        <v>71</v>
      </c>
      <c r="P142" s="31" t="s">
        <v>11</v>
      </c>
      <c r="Q142" s="17"/>
      <c r="R142" s="17"/>
    </row>
    <row r="143" spans="1:18" x14ac:dyDescent="0.25">
      <c r="A143" s="116" t="s">
        <v>3</v>
      </c>
      <c r="B143" s="176">
        <v>18</v>
      </c>
      <c r="C143" s="176">
        <v>20</v>
      </c>
      <c r="D143" s="176">
        <v>0</v>
      </c>
      <c r="E143" s="176">
        <v>2</v>
      </c>
      <c r="F143" s="177">
        <v>1</v>
      </c>
      <c r="G143" s="177">
        <v>2</v>
      </c>
      <c r="H143" s="177">
        <v>0</v>
      </c>
      <c r="I143" s="177">
        <v>2</v>
      </c>
      <c r="J143" s="177">
        <v>1</v>
      </c>
      <c r="K143" s="177">
        <v>1</v>
      </c>
      <c r="L143" s="177">
        <v>1</v>
      </c>
      <c r="M143" s="177">
        <v>0</v>
      </c>
      <c r="N143" s="177">
        <v>1</v>
      </c>
      <c r="O143" s="177">
        <v>1</v>
      </c>
      <c r="P143" s="118">
        <f t="shared" ref="P143:P163" si="4">SUM(B143:O143)</f>
        <v>50</v>
      </c>
    </row>
    <row r="144" spans="1:18" x14ac:dyDescent="0.25">
      <c r="A144" s="116" t="s">
        <v>64</v>
      </c>
      <c r="B144" s="176">
        <v>13</v>
      </c>
      <c r="C144" s="176">
        <v>13</v>
      </c>
      <c r="D144" s="176">
        <v>2</v>
      </c>
      <c r="E144" s="176">
        <v>3</v>
      </c>
      <c r="F144" s="177">
        <v>0</v>
      </c>
      <c r="G144" s="177">
        <v>1</v>
      </c>
      <c r="H144" s="177">
        <v>0</v>
      </c>
      <c r="I144" s="177">
        <v>0</v>
      </c>
      <c r="J144" s="177">
        <v>0</v>
      </c>
      <c r="K144" s="177">
        <v>0</v>
      </c>
      <c r="L144" s="177">
        <v>0</v>
      </c>
      <c r="M144" s="177">
        <v>0</v>
      </c>
      <c r="N144" s="177">
        <v>0</v>
      </c>
      <c r="O144" s="177">
        <v>1</v>
      </c>
      <c r="P144" s="118">
        <f t="shared" si="4"/>
        <v>33</v>
      </c>
    </row>
    <row r="145" spans="1:16" x14ac:dyDescent="0.25">
      <c r="A145" s="116" t="s">
        <v>65</v>
      </c>
      <c r="B145" s="176">
        <v>38</v>
      </c>
      <c r="C145" s="176">
        <v>24</v>
      </c>
      <c r="D145" s="176">
        <v>4</v>
      </c>
      <c r="E145" s="176">
        <v>3</v>
      </c>
      <c r="F145" s="177">
        <v>0</v>
      </c>
      <c r="G145" s="177">
        <v>7</v>
      </c>
      <c r="H145" s="177">
        <v>1</v>
      </c>
      <c r="I145" s="177">
        <v>0</v>
      </c>
      <c r="J145" s="177">
        <v>2</v>
      </c>
      <c r="K145" s="177">
        <v>0</v>
      </c>
      <c r="L145" s="177">
        <v>0</v>
      </c>
      <c r="M145" s="177">
        <v>0</v>
      </c>
      <c r="N145" s="177">
        <v>1</v>
      </c>
      <c r="O145" s="177">
        <v>1</v>
      </c>
      <c r="P145" s="118">
        <f t="shared" si="4"/>
        <v>81</v>
      </c>
    </row>
    <row r="146" spans="1:16" x14ac:dyDescent="0.25">
      <c r="A146" s="116" t="s">
        <v>35</v>
      </c>
      <c r="B146" s="176">
        <v>89</v>
      </c>
      <c r="C146" s="176">
        <v>46</v>
      </c>
      <c r="D146" s="176">
        <v>3</v>
      </c>
      <c r="E146" s="176">
        <v>21</v>
      </c>
      <c r="F146" s="177">
        <v>3</v>
      </c>
      <c r="G146" s="177">
        <v>13</v>
      </c>
      <c r="H146" s="177">
        <v>0</v>
      </c>
      <c r="I146" s="177">
        <v>2</v>
      </c>
      <c r="J146" s="177">
        <v>0</v>
      </c>
      <c r="K146" s="177">
        <v>0</v>
      </c>
      <c r="L146" s="177">
        <v>2</v>
      </c>
      <c r="M146" s="177">
        <v>0</v>
      </c>
      <c r="N146" s="177">
        <v>2</v>
      </c>
      <c r="O146" s="177">
        <v>0</v>
      </c>
      <c r="P146" s="118">
        <f t="shared" si="4"/>
        <v>181</v>
      </c>
    </row>
    <row r="147" spans="1:16" x14ac:dyDescent="0.25">
      <c r="A147" s="116" t="s">
        <v>36</v>
      </c>
      <c r="B147" s="176">
        <v>104</v>
      </c>
      <c r="C147" s="176">
        <v>52</v>
      </c>
      <c r="D147" s="176">
        <v>4</v>
      </c>
      <c r="E147" s="176">
        <v>18</v>
      </c>
      <c r="F147" s="177">
        <v>9</v>
      </c>
      <c r="G147" s="177">
        <v>10</v>
      </c>
      <c r="H147" s="177">
        <v>0</v>
      </c>
      <c r="I147" s="177">
        <v>3</v>
      </c>
      <c r="J147" s="177">
        <v>3</v>
      </c>
      <c r="K147" s="177">
        <v>0</v>
      </c>
      <c r="L147" s="177">
        <v>0</v>
      </c>
      <c r="M147" s="177">
        <v>0</v>
      </c>
      <c r="N147" s="177">
        <v>0</v>
      </c>
      <c r="O147" s="177">
        <v>1</v>
      </c>
      <c r="P147" s="118">
        <f t="shared" si="4"/>
        <v>204</v>
      </c>
    </row>
    <row r="148" spans="1:16" x14ac:dyDescent="0.25">
      <c r="A148" s="116" t="s">
        <v>37</v>
      </c>
      <c r="B148" s="176">
        <v>87</v>
      </c>
      <c r="C148" s="176">
        <v>50</v>
      </c>
      <c r="D148" s="176">
        <v>7</v>
      </c>
      <c r="E148" s="176">
        <v>15</v>
      </c>
      <c r="F148" s="177">
        <v>4</v>
      </c>
      <c r="G148" s="177">
        <v>10</v>
      </c>
      <c r="H148" s="177">
        <v>0</v>
      </c>
      <c r="I148" s="177">
        <v>0</v>
      </c>
      <c r="J148" s="177">
        <v>1</v>
      </c>
      <c r="K148" s="177">
        <v>2</v>
      </c>
      <c r="L148" s="177">
        <v>0</v>
      </c>
      <c r="M148" s="177">
        <v>1</v>
      </c>
      <c r="N148" s="177">
        <v>0</v>
      </c>
      <c r="O148" s="177">
        <v>0</v>
      </c>
      <c r="P148" s="118">
        <f t="shared" si="4"/>
        <v>177</v>
      </c>
    </row>
    <row r="149" spans="1:16" x14ac:dyDescent="0.25">
      <c r="A149" s="116" t="s">
        <v>38</v>
      </c>
      <c r="B149" s="176">
        <v>84</v>
      </c>
      <c r="C149" s="176">
        <v>42</v>
      </c>
      <c r="D149" s="176">
        <v>3</v>
      </c>
      <c r="E149" s="176">
        <v>15</v>
      </c>
      <c r="F149" s="177">
        <v>3</v>
      </c>
      <c r="G149" s="177">
        <v>8</v>
      </c>
      <c r="H149" s="177">
        <v>0</v>
      </c>
      <c r="I149" s="177">
        <v>1</v>
      </c>
      <c r="J149" s="177">
        <v>0</v>
      </c>
      <c r="K149" s="177">
        <v>1</v>
      </c>
      <c r="L149" s="177">
        <v>0</v>
      </c>
      <c r="M149" s="177">
        <v>0</v>
      </c>
      <c r="N149" s="177">
        <v>0</v>
      </c>
      <c r="O149" s="177">
        <v>0</v>
      </c>
      <c r="P149" s="118">
        <f t="shared" si="4"/>
        <v>157</v>
      </c>
    </row>
    <row r="150" spans="1:16" x14ac:dyDescent="0.25">
      <c r="A150" s="116" t="s">
        <v>39</v>
      </c>
      <c r="B150" s="176">
        <v>120</v>
      </c>
      <c r="C150" s="176">
        <v>45</v>
      </c>
      <c r="D150" s="176">
        <v>1</v>
      </c>
      <c r="E150" s="176">
        <v>10</v>
      </c>
      <c r="F150" s="177">
        <v>7</v>
      </c>
      <c r="G150" s="177">
        <v>12</v>
      </c>
      <c r="H150" s="177">
        <v>0</v>
      </c>
      <c r="I150" s="177">
        <v>1</v>
      </c>
      <c r="J150" s="177">
        <v>0</v>
      </c>
      <c r="K150" s="177">
        <v>0</v>
      </c>
      <c r="L150" s="177">
        <v>0</v>
      </c>
      <c r="M150" s="177">
        <v>1</v>
      </c>
      <c r="N150" s="177">
        <v>1</v>
      </c>
      <c r="O150" s="177">
        <v>0</v>
      </c>
      <c r="P150" s="118">
        <f t="shared" si="4"/>
        <v>198</v>
      </c>
    </row>
    <row r="151" spans="1:16" x14ac:dyDescent="0.25">
      <c r="A151" s="116" t="s">
        <v>40</v>
      </c>
      <c r="B151" s="176">
        <v>112</v>
      </c>
      <c r="C151" s="176">
        <v>43</v>
      </c>
      <c r="D151" s="176">
        <v>1</v>
      </c>
      <c r="E151" s="176">
        <v>11</v>
      </c>
      <c r="F151" s="177">
        <v>5</v>
      </c>
      <c r="G151" s="177">
        <v>6</v>
      </c>
      <c r="H151" s="177">
        <v>1</v>
      </c>
      <c r="I151" s="177">
        <v>0</v>
      </c>
      <c r="J151" s="177">
        <v>2</v>
      </c>
      <c r="K151" s="177">
        <v>1</v>
      </c>
      <c r="L151" s="177">
        <v>2</v>
      </c>
      <c r="M151" s="177">
        <v>0</v>
      </c>
      <c r="N151" s="177">
        <v>0</v>
      </c>
      <c r="O151" s="177">
        <v>1</v>
      </c>
      <c r="P151" s="118">
        <f t="shared" si="4"/>
        <v>185</v>
      </c>
    </row>
    <row r="152" spans="1:16" x14ac:dyDescent="0.25">
      <c r="A152" s="116" t="s">
        <v>41</v>
      </c>
      <c r="B152" s="176">
        <v>125</v>
      </c>
      <c r="C152" s="176">
        <v>54</v>
      </c>
      <c r="D152" s="176">
        <v>3</v>
      </c>
      <c r="E152" s="176">
        <v>14</v>
      </c>
      <c r="F152" s="177">
        <v>5</v>
      </c>
      <c r="G152" s="177">
        <v>5</v>
      </c>
      <c r="H152" s="177">
        <v>0</v>
      </c>
      <c r="I152" s="177">
        <v>3</v>
      </c>
      <c r="J152" s="177">
        <v>1</v>
      </c>
      <c r="K152" s="177">
        <v>0</v>
      </c>
      <c r="L152" s="177">
        <v>1</v>
      </c>
      <c r="M152" s="177">
        <v>0</v>
      </c>
      <c r="N152" s="177">
        <v>2</v>
      </c>
      <c r="O152" s="177">
        <v>0</v>
      </c>
      <c r="P152" s="118">
        <f t="shared" si="4"/>
        <v>213</v>
      </c>
    </row>
    <row r="153" spans="1:16" x14ac:dyDescent="0.25">
      <c r="A153" s="116" t="s">
        <v>42</v>
      </c>
      <c r="B153" s="176">
        <v>163</v>
      </c>
      <c r="C153" s="176">
        <v>67</v>
      </c>
      <c r="D153" s="176">
        <v>6</v>
      </c>
      <c r="E153" s="176">
        <v>16</v>
      </c>
      <c r="F153" s="177">
        <v>3</v>
      </c>
      <c r="G153" s="177">
        <v>10</v>
      </c>
      <c r="H153" s="177">
        <v>0</v>
      </c>
      <c r="I153" s="177">
        <v>3</v>
      </c>
      <c r="J153" s="177">
        <v>1</v>
      </c>
      <c r="K153" s="177">
        <v>1</v>
      </c>
      <c r="L153" s="177">
        <v>0</v>
      </c>
      <c r="M153" s="177">
        <v>0</v>
      </c>
      <c r="N153" s="177">
        <v>2</v>
      </c>
      <c r="O153" s="177">
        <v>0</v>
      </c>
      <c r="P153" s="118">
        <f t="shared" si="4"/>
        <v>272</v>
      </c>
    </row>
    <row r="154" spans="1:16" x14ac:dyDescent="0.25">
      <c r="A154" s="121" t="s">
        <v>43</v>
      </c>
      <c r="B154" s="176">
        <v>173</v>
      </c>
      <c r="C154" s="176">
        <v>49</v>
      </c>
      <c r="D154" s="176">
        <v>5</v>
      </c>
      <c r="E154" s="176">
        <v>11</v>
      </c>
      <c r="F154" s="177">
        <v>8</v>
      </c>
      <c r="G154" s="177">
        <v>10</v>
      </c>
      <c r="H154" s="177">
        <v>0</v>
      </c>
      <c r="I154" s="177">
        <v>1</v>
      </c>
      <c r="J154" s="177">
        <v>2</v>
      </c>
      <c r="K154" s="177">
        <v>1</v>
      </c>
      <c r="L154" s="177">
        <v>0</v>
      </c>
      <c r="M154" s="177">
        <v>0</v>
      </c>
      <c r="N154" s="177">
        <v>2</v>
      </c>
      <c r="O154" s="177">
        <v>0</v>
      </c>
      <c r="P154" s="118">
        <f t="shared" si="4"/>
        <v>262</v>
      </c>
    </row>
    <row r="155" spans="1:16" x14ac:dyDescent="0.25">
      <c r="A155" s="121" t="s">
        <v>44</v>
      </c>
      <c r="B155" s="176">
        <v>146</v>
      </c>
      <c r="C155" s="176">
        <v>75</v>
      </c>
      <c r="D155" s="176">
        <v>3</v>
      </c>
      <c r="E155" s="176">
        <v>10</v>
      </c>
      <c r="F155" s="177">
        <v>3</v>
      </c>
      <c r="G155" s="177">
        <v>10</v>
      </c>
      <c r="H155" s="177">
        <v>0</v>
      </c>
      <c r="I155" s="177">
        <v>2</v>
      </c>
      <c r="J155" s="177">
        <v>0</v>
      </c>
      <c r="K155" s="177">
        <v>0</v>
      </c>
      <c r="L155" s="177">
        <v>0</v>
      </c>
      <c r="M155" s="177">
        <v>1</v>
      </c>
      <c r="N155" s="177">
        <v>2</v>
      </c>
      <c r="O155" s="177">
        <v>0</v>
      </c>
      <c r="P155" s="118">
        <f t="shared" si="4"/>
        <v>252</v>
      </c>
    </row>
    <row r="156" spans="1:16" x14ac:dyDescent="0.25">
      <c r="A156" s="121" t="s">
        <v>45</v>
      </c>
      <c r="B156" s="176">
        <v>132</v>
      </c>
      <c r="C156" s="176">
        <v>56</v>
      </c>
      <c r="D156" s="176">
        <v>12</v>
      </c>
      <c r="E156" s="176">
        <v>7</v>
      </c>
      <c r="F156" s="177">
        <v>2</v>
      </c>
      <c r="G156" s="177">
        <v>5</v>
      </c>
      <c r="H156" s="177">
        <v>0</v>
      </c>
      <c r="I156" s="177">
        <v>0</v>
      </c>
      <c r="J156" s="177">
        <v>0</v>
      </c>
      <c r="K156" s="177">
        <v>2</v>
      </c>
      <c r="L156" s="177">
        <v>0</v>
      </c>
      <c r="M156" s="177">
        <v>0</v>
      </c>
      <c r="N156" s="177">
        <v>3</v>
      </c>
      <c r="O156" s="177">
        <v>0</v>
      </c>
      <c r="P156" s="118">
        <f t="shared" si="4"/>
        <v>219</v>
      </c>
    </row>
    <row r="157" spans="1:16" x14ac:dyDescent="0.25">
      <c r="A157" s="121" t="s">
        <v>46</v>
      </c>
      <c r="B157" s="176">
        <v>122</v>
      </c>
      <c r="C157" s="176">
        <v>54</v>
      </c>
      <c r="D157" s="176">
        <v>8</v>
      </c>
      <c r="E157" s="176">
        <v>12</v>
      </c>
      <c r="F157" s="177">
        <v>5</v>
      </c>
      <c r="G157" s="177">
        <v>6</v>
      </c>
      <c r="H157" s="177">
        <v>0</v>
      </c>
      <c r="I157" s="177">
        <v>0</v>
      </c>
      <c r="J157" s="177">
        <v>1</v>
      </c>
      <c r="K157" s="177">
        <v>1</v>
      </c>
      <c r="L157" s="177">
        <v>1</v>
      </c>
      <c r="M157" s="177">
        <v>0</v>
      </c>
      <c r="N157" s="177">
        <v>0</v>
      </c>
      <c r="O157" s="177">
        <v>1</v>
      </c>
      <c r="P157" s="118">
        <f t="shared" si="4"/>
        <v>211</v>
      </c>
    </row>
    <row r="158" spans="1:16" x14ac:dyDescent="0.25">
      <c r="A158" s="121" t="s">
        <v>47</v>
      </c>
      <c r="B158" s="176">
        <v>107</v>
      </c>
      <c r="C158" s="176">
        <v>56</v>
      </c>
      <c r="D158" s="176">
        <v>6</v>
      </c>
      <c r="E158" s="176">
        <v>6</v>
      </c>
      <c r="F158" s="177">
        <v>2</v>
      </c>
      <c r="G158" s="177">
        <v>6</v>
      </c>
      <c r="H158" s="177">
        <v>0</v>
      </c>
      <c r="I158" s="177">
        <v>0</v>
      </c>
      <c r="J158" s="177">
        <v>1</v>
      </c>
      <c r="K158" s="177">
        <v>0</v>
      </c>
      <c r="L158" s="177">
        <v>0</v>
      </c>
      <c r="M158" s="177">
        <v>0</v>
      </c>
      <c r="N158" s="177">
        <v>4</v>
      </c>
      <c r="O158" s="177">
        <v>3</v>
      </c>
      <c r="P158" s="118">
        <f t="shared" si="4"/>
        <v>191</v>
      </c>
    </row>
    <row r="159" spans="1:16" x14ac:dyDescent="0.25">
      <c r="A159" s="121" t="s">
        <v>48</v>
      </c>
      <c r="B159" s="176">
        <v>97</v>
      </c>
      <c r="C159" s="176">
        <v>35</v>
      </c>
      <c r="D159" s="176">
        <v>5</v>
      </c>
      <c r="E159" s="176">
        <v>4</v>
      </c>
      <c r="F159" s="177">
        <v>0</v>
      </c>
      <c r="G159" s="177">
        <v>4</v>
      </c>
      <c r="H159" s="177">
        <v>0</v>
      </c>
      <c r="I159" s="177">
        <v>0</v>
      </c>
      <c r="J159" s="177">
        <v>1</v>
      </c>
      <c r="K159" s="177">
        <v>0</v>
      </c>
      <c r="L159" s="177">
        <v>2</v>
      </c>
      <c r="M159" s="177">
        <v>0</v>
      </c>
      <c r="N159" s="177">
        <v>3</v>
      </c>
      <c r="O159" s="177">
        <v>0</v>
      </c>
      <c r="P159" s="118">
        <f t="shared" si="4"/>
        <v>151</v>
      </c>
    </row>
    <row r="160" spans="1:16" x14ac:dyDescent="0.25">
      <c r="A160" s="121" t="s">
        <v>49</v>
      </c>
      <c r="B160" s="176">
        <v>62</v>
      </c>
      <c r="C160" s="176">
        <v>22</v>
      </c>
      <c r="D160" s="176">
        <v>1</v>
      </c>
      <c r="E160" s="176">
        <v>2</v>
      </c>
      <c r="F160" s="177">
        <v>0</v>
      </c>
      <c r="G160" s="177">
        <v>2</v>
      </c>
      <c r="H160" s="177">
        <v>0</v>
      </c>
      <c r="I160" s="177">
        <v>0</v>
      </c>
      <c r="J160" s="177">
        <v>0</v>
      </c>
      <c r="K160" s="177">
        <v>2</v>
      </c>
      <c r="L160" s="177">
        <v>4</v>
      </c>
      <c r="M160" s="177">
        <v>0</v>
      </c>
      <c r="N160" s="177">
        <v>1</v>
      </c>
      <c r="O160" s="177">
        <v>0</v>
      </c>
      <c r="P160" s="118">
        <f t="shared" si="4"/>
        <v>96</v>
      </c>
    </row>
    <row r="161" spans="1:18" x14ac:dyDescent="0.25">
      <c r="A161" s="121" t="s">
        <v>50</v>
      </c>
      <c r="B161" s="176">
        <v>46</v>
      </c>
      <c r="C161" s="176">
        <v>6</v>
      </c>
      <c r="D161" s="176">
        <v>0</v>
      </c>
      <c r="E161" s="176">
        <v>1</v>
      </c>
      <c r="F161" s="177">
        <v>1</v>
      </c>
      <c r="G161" s="177">
        <v>2</v>
      </c>
      <c r="H161" s="177">
        <v>0</v>
      </c>
      <c r="I161" s="177">
        <v>0</v>
      </c>
      <c r="J161" s="177">
        <v>1</v>
      </c>
      <c r="K161" s="177">
        <v>0</v>
      </c>
      <c r="L161" s="177">
        <v>0</v>
      </c>
      <c r="M161" s="177">
        <v>0</v>
      </c>
      <c r="N161" s="177">
        <v>0</v>
      </c>
      <c r="O161" s="177">
        <v>0</v>
      </c>
      <c r="P161" s="118">
        <f t="shared" si="4"/>
        <v>57</v>
      </c>
    </row>
    <row r="162" spans="1:18" x14ac:dyDescent="0.25">
      <c r="A162" s="121" t="s">
        <v>51</v>
      </c>
      <c r="B162" s="176">
        <v>10</v>
      </c>
      <c r="C162" s="176">
        <v>0</v>
      </c>
      <c r="D162" s="176">
        <v>0</v>
      </c>
      <c r="E162" s="176">
        <v>0</v>
      </c>
      <c r="F162" s="177">
        <v>0</v>
      </c>
      <c r="G162" s="177">
        <v>0</v>
      </c>
      <c r="H162" s="177">
        <v>0</v>
      </c>
      <c r="I162" s="177">
        <v>0</v>
      </c>
      <c r="J162" s="177">
        <v>0</v>
      </c>
      <c r="K162" s="177">
        <v>0</v>
      </c>
      <c r="L162" s="177">
        <v>0</v>
      </c>
      <c r="M162" s="177">
        <v>0</v>
      </c>
      <c r="N162" s="177">
        <v>0</v>
      </c>
      <c r="O162" s="177">
        <v>0</v>
      </c>
      <c r="P162" s="118">
        <f t="shared" si="4"/>
        <v>10</v>
      </c>
    </row>
    <row r="163" spans="1:18" x14ac:dyDescent="0.25">
      <c r="A163" s="121" t="s">
        <v>52</v>
      </c>
      <c r="B163" s="176">
        <v>2</v>
      </c>
      <c r="C163" s="176">
        <v>0</v>
      </c>
      <c r="D163" s="176">
        <v>0</v>
      </c>
      <c r="E163" s="176">
        <v>0</v>
      </c>
      <c r="F163" s="177">
        <v>0</v>
      </c>
      <c r="G163" s="177">
        <v>0</v>
      </c>
      <c r="H163" s="177">
        <v>0</v>
      </c>
      <c r="I163" s="177">
        <v>0</v>
      </c>
      <c r="J163" s="177">
        <v>0</v>
      </c>
      <c r="K163" s="177">
        <v>0</v>
      </c>
      <c r="L163" s="177">
        <v>0</v>
      </c>
      <c r="M163" s="177">
        <v>0</v>
      </c>
      <c r="N163" s="177">
        <v>0</v>
      </c>
      <c r="O163" s="177">
        <v>0</v>
      </c>
      <c r="P163" s="118">
        <f t="shared" si="4"/>
        <v>2</v>
      </c>
    </row>
    <row r="164" spans="1:18" x14ac:dyDescent="0.25">
      <c r="A164" s="119" t="s">
        <v>11</v>
      </c>
      <c r="B164" s="118">
        <f>SUM(B143:B163)</f>
        <v>1850</v>
      </c>
      <c r="C164" s="118">
        <f t="shared" ref="C164:P164" si="5">SUM(C143:C163)</f>
        <v>809</v>
      </c>
      <c r="D164" s="118">
        <f t="shared" si="5"/>
        <v>74</v>
      </c>
      <c r="E164" s="118">
        <f t="shared" si="5"/>
        <v>181</v>
      </c>
      <c r="F164" s="118">
        <f t="shared" si="5"/>
        <v>61</v>
      </c>
      <c r="G164" s="118">
        <f t="shared" si="5"/>
        <v>129</v>
      </c>
      <c r="H164" s="118">
        <f t="shared" si="5"/>
        <v>2</v>
      </c>
      <c r="I164" s="118">
        <f t="shared" si="5"/>
        <v>18</v>
      </c>
      <c r="J164" s="118">
        <f t="shared" si="5"/>
        <v>17</v>
      </c>
      <c r="K164" s="118">
        <f t="shared" si="5"/>
        <v>12</v>
      </c>
      <c r="L164" s="118">
        <f t="shared" si="5"/>
        <v>13</v>
      </c>
      <c r="M164" s="118">
        <f t="shared" si="5"/>
        <v>3</v>
      </c>
      <c r="N164" s="118">
        <f t="shared" si="5"/>
        <v>24</v>
      </c>
      <c r="O164" s="118">
        <f t="shared" si="5"/>
        <v>9</v>
      </c>
      <c r="P164" s="118">
        <f t="shared" si="5"/>
        <v>3202</v>
      </c>
    </row>
    <row r="166" spans="1:18" s="25" customFormat="1" x14ac:dyDescent="0.25">
      <c r="A166" s="24" t="s">
        <v>213</v>
      </c>
      <c r="B166" s="24"/>
      <c r="C166" s="24"/>
      <c r="D166" s="24"/>
      <c r="E166" s="24"/>
      <c r="F166" s="24"/>
      <c r="G166" s="24"/>
      <c r="H166" s="24"/>
      <c r="I166" s="24"/>
      <c r="J166" s="24"/>
      <c r="K166" s="24"/>
      <c r="L166" s="24"/>
      <c r="M166" s="24"/>
      <c r="N166" s="24"/>
      <c r="O166" s="24"/>
      <c r="P166" s="24"/>
      <c r="Q166" s="24"/>
      <c r="R166" s="24"/>
    </row>
    <row r="168" spans="1:18" s="18" customFormat="1" ht="30" x14ac:dyDescent="0.25">
      <c r="A168" s="42" t="s">
        <v>53</v>
      </c>
      <c r="B168" s="179" t="s">
        <v>89</v>
      </c>
      <c r="C168" s="179" t="s">
        <v>90</v>
      </c>
      <c r="D168" s="179" t="s">
        <v>91</v>
      </c>
      <c r="E168" s="179" t="s">
        <v>92</v>
      </c>
      <c r="F168" s="179" t="s">
        <v>93</v>
      </c>
      <c r="G168" s="179" t="s">
        <v>94</v>
      </c>
      <c r="H168" s="179" t="s">
        <v>95</v>
      </c>
      <c r="I168" s="179" t="s">
        <v>96</v>
      </c>
      <c r="J168" s="179" t="s">
        <v>25</v>
      </c>
      <c r="K168" s="179" t="s">
        <v>87</v>
      </c>
      <c r="L168" s="179" t="s">
        <v>97</v>
      </c>
      <c r="M168" s="179" t="s">
        <v>63</v>
      </c>
      <c r="N168" s="179" t="s">
        <v>98</v>
      </c>
      <c r="O168" s="179" t="s">
        <v>71</v>
      </c>
      <c r="P168" s="34" t="s">
        <v>11</v>
      </c>
    </row>
    <row r="169" spans="1:18" x14ac:dyDescent="0.25">
      <c r="A169" s="116" t="s">
        <v>3</v>
      </c>
      <c r="B169" s="176">
        <v>17</v>
      </c>
      <c r="C169" s="176">
        <v>12</v>
      </c>
      <c r="D169" s="176">
        <v>0</v>
      </c>
      <c r="E169" s="176">
        <v>1</v>
      </c>
      <c r="F169" s="177">
        <v>0</v>
      </c>
      <c r="G169" s="177">
        <v>2</v>
      </c>
      <c r="H169" s="176">
        <v>0</v>
      </c>
      <c r="I169" s="177">
        <v>1</v>
      </c>
      <c r="J169" s="177">
        <v>1</v>
      </c>
      <c r="K169" s="177">
        <v>1</v>
      </c>
      <c r="L169" s="177">
        <v>0</v>
      </c>
      <c r="M169" s="177">
        <v>0</v>
      </c>
      <c r="N169" s="177">
        <v>0</v>
      </c>
      <c r="O169" s="177">
        <v>2</v>
      </c>
      <c r="P169" s="118">
        <f>SUM(B169:O169)</f>
        <v>37</v>
      </c>
      <c r="Q169" s="13"/>
      <c r="R169" s="13"/>
    </row>
    <row r="170" spans="1:18" x14ac:dyDescent="0.25">
      <c r="A170" s="116" t="s">
        <v>64</v>
      </c>
      <c r="B170" s="176">
        <v>10</v>
      </c>
      <c r="C170" s="176">
        <v>8</v>
      </c>
      <c r="D170" s="176">
        <v>1</v>
      </c>
      <c r="E170" s="176">
        <v>1</v>
      </c>
      <c r="F170" s="177">
        <v>0</v>
      </c>
      <c r="G170" s="177">
        <v>1</v>
      </c>
      <c r="H170" s="176">
        <v>0</v>
      </c>
      <c r="I170" s="177">
        <v>0</v>
      </c>
      <c r="J170" s="177">
        <v>0</v>
      </c>
      <c r="K170" s="177">
        <v>1</v>
      </c>
      <c r="L170" s="177">
        <v>0</v>
      </c>
      <c r="M170" s="177">
        <v>0</v>
      </c>
      <c r="N170" s="177">
        <v>0</v>
      </c>
      <c r="O170" s="177">
        <v>0</v>
      </c>
      <c r="P170" s="118">
        <f t="shared" ref="P170:P189" si="6">SUM(B170:O170)</f>
        <v>22</v>
      </c>
      <c r="Q170" s="13"/>
      <c r="R170" s="13"/>
    </row>
    <row r="171" spans="1:18" x14ac:dyDescent="0.25">
      <c r="A171" s="116" t="s">
        <v>65</v>
      </c>
      <c r="B171" s="176">
        <v>17</v>
      </c>
      <c r="C171" s="176">
        <v>9</v>
      </c>
      <c r="D171" s="176">
        <v>0</v>
      </c>
      <c r="E171" s="176">
        <v>2</v>
      </c>
      <c r="F171" s="177">
        <v>0</v>
      </c>
      <c r="G171" s="177">
        <v>0</v>
      </c>
      <c r="H171" s="176">
        <v>0</v>
      </c>
      <c r="I171" s="177">
        <v>1</v>
      </c>
      <c r="J171" s="177">
        <v>0</v>
      </c>
      <c r="K171" s="177">
        <v>0</v>
      </c>
      <c r="L171" s="177">
        <v>1</v>
      </c>
      <c r="M171" s="177">
        <v>0</v>
      </c>
      <c r="N171" s="177">
        <v>0</v>
      </c>
      <c r="O171" s="177">
        <v>0</v>
      </c>
      <c r="P171" s="118">
        <f t="shared" si="6"/>
        <v>30</v>
      </c>
      <c r="Q171" s="13"/>
      <c r="R171" s="13"/>
    </row>
    <row r="172" spans="1:18" x14ac:dyDescent="0.25">
      <c r="A172" s="116" t="s">
        <v>35</v>
      </c>
      <c r="B172" s="176">
        <v>29</v>
      </c>
      <c r="C172" s="176">
        <v>10</v>
      </c>
      <c r="D172" s="176">
        <v>1</v>
      </c>
      <c r="E172" s="176">
        <v>11</v>
      </c>
      <c r="F172" s="177">
        <v>1</v>
      </c>
      <c r="G172" s="177">
        <v>3</v>
      </c>
      <c r="H172" s="301">
        <v>0</v>
      </c>
      <c r="I172" s="177">
        <v>0</v>
      </c>
      <c r="J172" s="177">
        <v>1</v>
      </c>
      <c r="K172" s="177">
        <v>1</v>
      </c>
      <c r="L172" s="177">
        <v>0</v>
      </c>
      <c r="M172" s="177">
        <v>0</v>
      </c>
      <c r="N172" s="177">
        <v>0</v>
      </c>
      <c r="O172" s="177">
        <v>0</v>
      </c>
      <c r="P172" s="118">
        <f t="shared" si="6"/>
        <v>57</v>
      </c>
      <c r="Q172" s="13"/>
      <c r="R172" s="13"/>
    </row>
    <row r="173" spans="1:18" x14ac:dyDescent="0.25">
      <c r="A173" s="116" t="s">
        <v>36</v>
      </c>
      <c r="B173" s="176">
        <v>36</v>
      </c>
      <c r="C173" s="176">
        <v>21</v>
      </c>
      <c r="D173" s="176">
        <v>0</v>
      </c>
      <c r="E173" s="176">
        <v>5</v>
      </c>
      <c r="F173" s="177">
        <v>3</v>
      </c>
      <c r="G173" s="177">
        <v>3</v>
      </c>
      <c r="H173" s="301">
        <v>0</v>
      </c>
      <c r="I173" s="177">
        <v>0</v>
      </c>
      <c r="J173" s="177">
        <v>0</v>
      </c>
      <c r="K173" s="177">
        <v>0</v>
      </c>
      <c r="L173" s="177">
        <v>0</v>
      </c>
      <c r="M173" s="177">
        <v>0</v>
      </c>
      <c r="N173" s="177">
        <v>0</v>
      </c>
      <c r="O173" s="177">
        <v>0</v>
      </c>
      <c r="P173" s="118">
        <f t="shared" si="6"/>
        <v>68</v>
      </c>
      <c r="Q173" s="13"/>
      <c r="R173" s="13"/>
    </row>
    <row r="174" spans="1:18" x14ac:dyDescent="0.25">
      <c r="A174" s="116" t="s">
        <v>37</v>
      </c>
      <c r="B174" s="176">
        <v>35</v>
      </c>
      <c r="C174" s="176">
        <v>16</v>
      </c>
      <c r="D174" s="176">
        <v>0</v>
      </c>
      <c r="E174" s="176">
        <v>7</v>
      </c>
      <c r="F174" s="177">
        <v>0</v>
      </c>
      <c r="G174" s="177">
        <v>4</v>
      </c>
      <c r="H174" s="301">
        <v>0</v>
      </c>
      <c r="I174" s="177">
        <v>0</v>
      </c>
      <c r="J174" s="177">
        <v>0</v>
      </c>
      <c r="K174" s="177">
        <v>0</v>
      </c>
      <c r="L174" s="177">
        <v>1</v>
      </c>
      <c r="M174" s="177">
        <v>0</v>
      </c>
      <c r="N174" s="177">
        <v>2</v>
      </c>
      <c r="O174" s="177">
        <v>0</v>
      </c>
      <c r="P174" s="118">
        <f t="shared" si="6"/>
        <v>65</v>
      </c>
      <c r="Q174" s="13"/>
      <c r="R174" s="13"/>
    </row>
    <row r="175" spans="1:18" x14ac:dyDescent="0.25">
      <c r="A175" s="116" t="s">
        <v>38</v>
      </c>
      <c r="B175" s="176">
        <v>22</v>
      </c>
      <c r="C175" s="176">
        <v>16</v>
      </c>
      <c r="D175" s="176">
        <v>0</v>
      </c>
      <c r="E175" s="176">
        <v>2</v>
      </c>
      <c r="F175" s="177">
        <v>1</v>
      </c>
      <c r="G175" s="177">
        <v>3</v>
      </c>
      <c r="H175" s="301">
        <v>0</v>
      </c>
      <c r="I175" s="177">
        <v>1</v>
      </c>
      <c r="J175" s="177">
        <v>0</v>
      </c>
      <c r="K175" s="177">
        <v>0</v>
      </c>
      <c r="L175" s="177">
        <v>1</v>
      </c>
      <c r="M175" s="177">
        <v>0</v>
      </c>
      <c r="N175" s="177">
        <v>0</v>
      </c>
      <c r="O175" s="177">
        <v>0</v>
      </c>
      <c r="P175" s="118">
        <f t="shared" si="6"/>
        <v>46</v>
      </c>
      <c r="Q175" s="13"/>
      <c r="R175" s="13"/>
    </row>
    <row r="176" spans="1:18" x14ac:dyDescent="0.25">
      <c r="A176" s="116" t="s">
        <v>39</v>
      </c>
      <c r="B176" s="176">
        <v>18</v>
      </c>
      <c r="C176" s="176">
        <v>12</v>
      </c>
      <c r="D176" s="176">
        <v>3</v>
      </c>
      <c r="E176" s="176">
        <v>4</v>
      </c>
      <c r="F176" s="177">
        <v>3</v>
      </c>
      <c r="G176" s="177">
        <v>2</v>
      </c>
      <c r="H176" s="301">
        <v>0</v>
      </c>
      <c r="I176" s="177">
        <v>0</v>
      </c>
      <c r="J176" s="177">
        <v>0</v>
      </c>
      <c r="K176" s="177">
        <v>0</v>
      </c>
      <c r="L176" s="177">
        <v>0</v>
      </c>
      <c r="M176" s="177">
        <v>0</v>
      </c>
      <c r="N176" s="177">
        <v>0</v>
      </c>
      <c r="O176" s="177">
        <v>0</v>
      </c>
      <c r="P176" s="118">
        <f t="shared" si="6"/>
        <v>42</v>
      </c>
      <c r="Q176" s="13"/>
      <c r="R176" s="13"/>
    </row>
    <row r="177" spans="1:18" x14ac:dyDescent="0.25">
      <c r="A177" s="116" t="s">
        <v>40</v>
      </c>
      <c r="B177" s="176">
        <v>22</v>
      </c>
      <c r="C177" s="176">
        <v>7</v>
      </c>
      <c r="D177" s="176">
        <v>3</v>
      </c>
      <c r="E177" s="176">
        <v>6</v>
      </c>
      <c r="F177" s="177">
        <v>1</v>
      </c>
      <c r="G177" s="177">
        <v>3</v>
      </c>
      <c r="H177" s="301">
        <v>0</v>
      </c>
      <c r="I177" s="177">
        <v>1</v>
      </c>
      <c r="J177" s="177">
        <v>0</v>
      </c>
      <c r="K177" s="177">
        <v>0</v>
      </c>
      <c r="L177" s="177">
        <v>0</v>
      </c>
      <c r="M177" s="177">
        <v>0</v>
      </c>
      <c r="N177" s="177">
        <v>0</v>
      </c>
      <c r="O177" s="177">
        <v>0</v>
      </c>
      <c r="P177" s="118">
        <f t="shared" si="6"/>
        <v>43</v>
      </c>
      <c r="Q177" s="13"/>
      <c r="R177" s="13"/>
    </row>
    <row r="178" spans="1:18" x14ac:dyDescent="0.25">
      <c r="A178" s="116" t="s">
        <v>41</v>
      </c>
      <c r="B178" s="176">
        <v>28</v>
      </c>
      <c r="C178" s="176">
        <v>16</v>
      </c>
      <c r="D178" s="176">
        <v>2</v>
      </c>
      <c r="E178" s="176">
        <v>5</v>
      </c>
      <c r="F178" s="177">
        <v>3</v>
      </c>
      <c r="G178" s="177">
        <v>1</v>
      </c>
      <c r="H178" s="301">
        <v>0</v>
      </c>
      <c r="I178" s="177">
        <v>0</v>
      </c>
      <c r="J178" s="177">
        <v>0</v>
      </c>
      <c r="K178" s="177">
        <v>0</v>
      </c>
      <c r="L178" s="177">
        <v>0</v>
      </c>
      <c r="M178" s="177">
        <v>0</v>
      </c>
      <c r="N178" s="177">
        <v>0</v>
      </c>
      <c r="O178" s="177">
        <v>0</v>
      </c>
      <c r="P178" s="118">
        <f t="shared" si="6"/>
        <v>55</v>
      </c>
      <c r="Q178" s="13"/>
      <c r="R178" s="13"/>
    </row>
    <row r="179" spans="1:18" x14ac:dyDescent="0.25">
      <c r="A179" s="116" t="s">
        <v>42</v>
      </c>
      <c r="B179" s="176">
        <v>46</v>
      </c>
      <c r="C179" s="176">
        <v>14</v>
      </c>
      <c r="D179" s="176">
        <v>3</v>
      </c>
      <c r="E179" s="176">
        <v>4</v>
      </c>
      <c r="F179" s="177">
        <v>0</v>
      </c>
      <c r="G179" s="177">
        <v>5</v>
      </c>
      <c r="H179" s="301">
        <v>0</v>
      </c>
      <c r="I179" s="177">
        <v>0</v>
      </c>
      <c r="J179" s="177">
        <v>0</v>
      </c>
      <c r="K179" s="177">
        <v>0</v>
      </c>
      <c r="L179" s="177">
        <v>0</v>
      </c>
      <c r="M179" s="177">
        <v>0</v>
      </c>
      <c r="N179" s="177">
        <v>0</v>
      </c>
      <c r="O179" s="177">
        <v>0</v>
      </c>
      <c r="P179" s="118">
        <f t="shared" si="6"/>
        <v>72</v>
      </c>
      <c r="Q179" s="13"/>
      <c r="R179" s="13"/>
    </row>
    <row r="180" spans="1:18" x14ac:dyDescent="0.25">
      <c r="A180" s="116" t="s">
        <v>43</v>
      </c>
      <c r="B180" s="176">
        <v>43</v>
      </c>
      <c r="C180" s="176">
        <v>11</v>
      </c>
      <c r="D180" s="176">
        <v>1</v>
      </c>
      <c r="E180" s="176">
        <v>1</v>
      </c>
      <c r="F180" s="177">
        <v>0</v>
      </c>
      <c r="G180" s="177">
        <v>3</v>
      </c>
      <c r="H180" s="301">
        <v>0</v>
      </c>
      <c r="I180" s="177">
        <v>0</v>
      </c>
      <c r="J180" s="177">
        <v>0</v>
      </c>
      <c r="K180" s="177">
        <v>0</v>
      </c>
      <c r="L180" s="177">
        <v>0</v>
      </c>
      <c r="M180" s="177">
        <v>0</v>
      </c>
      <c r="N180" s="177">
        <v>5</v>
      </c>
      <c r="O180" s="177">
        <v>0</v>
      </c>
      <c r="P180" s="118">
        <f t="shared" si="6"/>
        <v>64</v>
      </c>
      <c r="Q180" s="13"/>
      <c r="R180" s="13"/>
    </row>
    <row r="181" spans="1:18" x14ac:dyDescent="0.25">
      <c r="A181" s="116" t="s">
        <v>44</v>
      </c>
      <c r="B181" s="176">
        <v>54</v>
      </c>
      <c r="C181" s="176">
        <v>17</v>
      </c>
      <c r="D181" s="176">
        <v>1</v>
      </c>
      <c r="E181" s="176">
        <v>7</v>
      </c>
      <c r="F181" s="177">
        <v>1</v>
      </c>
      <c r="G181" s="177">
        <v>6</v>
      </c>
      <c r="H181" s="301">
        <v>0</v>
      </c>
      <c r="I181" s="177">
        <v>0</v>
      </c>
      <c r="J181" s="177">
        <v>0</v>
      </c>
      <c r="K181" s="177">
        <v>0</v>
      </c>
      <c r="L181" s="177">
        <v>0</v>
      </c>
      <c r="M181" s="177">
        <v>0</v>
      </c>
      <c r="N181" s="177">
        <v>0</v>
      </c>
      <c r="O181" s="177">
        <v>0</v>
      </c>
      <c r="P181" s="118">
        <f t="shared" si="6"/>
        <v>86</v>
      </c>
      <c r="Q181" s="13"/>
      <c r="R181" s="13"/>
    </row>
    <row r="182" spans="1:18" x14ac:dyDescent="0.25">
      <c r="A182" s="116" t="s">
        <v>45</v>
      </c>
      <c r="B182" s="176">
        <v>52</v>
      </c>
      <c r="C182" s="176">
        <v>16</v>
      </c>
      <c r="D182" s="176">
        <v>0</v>
      </c>
      <c r="E182" s="176">
        <v>6</v>
      </c>
      <c r="F182" s="177">
        <v>3</v>
      </c>
      <c r="G182" s="177">
        <v>3</v>
      </c>
      <c r="H182" s="301">
        <v>0</v>
      </c>
      <c r="I182" s="177">
        <v>0</v>
      </c>
      <c r="J182" s="177">
        <v>0</v>
      </c>
      <c r="K182" s="177">
        <v>0</v>
      </c>
      <c r="L182" s="177">
        <v>0</v>
      </c>
      <c r="M182" s="177">
        <v>0</v>
      </c>
      <c r="N182" s="177">
        <v>0</v>
      </c>
      <c r="O182" s="177">
        <v>0</v>
      </c>
      <c r="P182" s="118">
        <f t="shared" si="6"/>
        <v>80</v>
      </c>
      <c r="Q182" s="13"/>
      <c r="R182" s="13"/>
    </row>
    <row r="183" spans="1:18" x14ac:dyDescent="0.25">
      <c r="A183" s="116" t="s">
        <v>46</v>
      </c>
      <c r="B183" s="176">
        <v>67</v>
      </c>
      <c r="C183" s="176">
        <v>27</v>
      </c>
      <c r="D183" s="176">
        <v>2</v>
      </c>
      <c r="E183" s="176">
        <v>3</v>
      </c>
      <c r="F183" s="177">
        <v>1</v>
      </c>
      <c r="G183" s="177">
        <v>2</v>
      </c>
      <c r="H183" s="301">
        <v>0</v>
      </c>
      <c r="I183" s="177">
        <v>0</v>
      </c>
      <c r="J183" s="177">
        <v>0</v>
      </c>
      <c r="K183" s="177">
        <v>0</v>
      </c>
      <c r="L183" s="177">
        <v>0</v>
      </c>
      <c r="M183" s="177">
        <v>0</v>
      </c>
      <c r="N183" s="177">
        <v>1</v>
      </c>
      <c r="O183" s="177">
        <v>0</v>
      </c>
      <c r="P183" s="118">
        <f t="shared" si="6"/>
        <v>103</v>
      </c>
      <c r="Q183" s="13"/>
      <c r="R183" s="13"/>
    </row>
    <row r="184" spans="1:18" x14ac:dyDescent="0.25">
      <c r="A184" s="116" t="s">
        <v>47</v>
      </c>
      <c r="B184" s="176">
        <v>74</v>
      </c>
      <c r="C184" s="176">
        <v>18</v>
      </c>
      <c r="D184" s="176">
        <v>3</v>
      </c>
      <c r="E184" s="176">
        <v>1</v>
      </c>
      <c r="F184" s="177">
        <v>2</v>
      </c>
      <c r="G184" s="177">
        <v>0</v>
      </c>
      <c r="H184" s="301">
        <v>0</v>
      </c>
      <c r="I184" s="177">
        <v>1</v>
      </c>
      <c r="J184" s="177">
        <v>0</v>
      </c>
      <c r="K184" s="177">
        <v>0</v>
      </c>
      <c r="L184" s="177">
        <v>0</v>
      </c>
      <c r="M184" s="177">
        <v>0</v>
      </c>
      <c r="N184" s="177">
        <v>2</v>
      </c>
      <c r="O184" s="177">
        <v>1</v>
      </c>
      <c r="P184" s="118">
        <f t="shared" si="6"/>
        <v>102</v>
      </c>
      <c r="Q184" s="13"/>
      <c r="R184" s="13"/>
    </row>
    <row r="185" spans="1:18" x14ac:dyDescent="0.25">
      <c r="A185" s="116" t="s">
        <v>48</v>
      </c>
      <c r="B185" s="176">
        <v>78</v>
      </c>
      <c r="C185" s="176">
        <v>27</v>
      </c>
      <c r="D185" s="176">
        <v>0</v>
      </c>
      <c r="E185" s="176">
        <v>3</v>
      </c>
      <c r="F185" s="177">
        <v>1</v>
      </c>
      <c r="G185" s="177">
        <v>0</v>
      </c>
      <c r="H185" s="301">
        <v>0</v>
      </c>
      <c r="I185" s="177">
        <v>0</v>
      </c>
      <c r="J185" s="177">
        <v>0</v>
      </c>
      <c r="K185" s="177">
        <v>0</v>
      </c>
      <c r="L185" s="177">
        <v>3</v>
      </c>
      <c r="M185" s="177">
        <v>0</v>
      </c>
      <c r="N185" s="177">
        <v>3</v>
      </c>
      <c r="O185" s="177">
        <v>1</v>
      </c>
      <c r="P185" s="118">
        <f t="shared" si="6"/>
        <v>116</v>
      </c>
      <c r="Q185" s="13"/>
      <c r="R185" s="13"/>
    </row>
    <row r="186" spans="1:18" x14ac:dyDescent="0.25">
      <c r="A186" s="121" t="s">
        <v>49</v>
      </c>
      <c r="B186" s="176">
        <v>74</v>
      </c>
      <c r="C186" s="176">
        <v>14</v>
      </c>
      <c r="D186" s="176">
        <v>3</v>
      </c>
      <c r="E186" s="176">
        <v>2</v>
      </c>
      <c r="F186" s="177">
        <v>0</v>
      </c>
      <c r="G186" s="177">
        <v>0</v>
      </c>
      <c r="H186" s="301">
        <v>0</v>
      </c>
      <c r="I186" s="177">
        <v>0</v>
      </c>
      <c r="J186" s="177">
        <v>1</v>
      </c>
      <c r="K186" s="177">
        <v>2</v>
      </c>
      <c r="L186" s="177">
        <v>1</v>
      </c>
      <c r="M186" s="177">
        <v>1</v>
      </c>
      <c r="N186" s="177">
        <v>1</v>
      </c>
      <c r="O186" s="177">
        <v>1</v>
      </c>
      <c r="P186" s="118">
        <f t="shared" si="6"/>
        <v>100</v>
      </c>
      <c r="Q186" s="13"/>
      <c r="R186" s="13"/>
    </row>
    <row r="187" spans="1:18" x14ac:dyDescent="0.25">
      <c r="A187" s="121" t="s">
        <v>50</v>
      </c>
      <c r="B187" s="176">
        <v>46</v>
      </c>
      <c r="C187" s="176">
        <v>11</v>
      </c>
      <c r="D187" s="176">
        <v>1</v>
      </c>
      <c r="E187" s="176">
        <v>0</v>
      </c>
      <c r="F187" s="177">
        <v>1</v>
      </c>
      <c r="G187" s="177">
        <v>0</v>
      </c>
      <c r="H187" s="301">
        <v>0</v>
      </c>
      <c r="I187" s="177">
        <v>0</v>
      </c>
      <c r="J187" s="177">
        <v>0</v>
      </c>
      <c r="K187" s="177">
        <v>2</v>
      </c>
      <c r="L187" s="177">
        <v>1</v>
      </c>
      <c r="M187" s="177">
        <v>1</v>
      </c>
      <c r="N187" s="177">
        <v>2</v>
      </c>
      <c r="O187" s="177">
        <v>2</v>
      </c>
      <c r="P187" s="118">
        <f t="shared" si="6"/>
        <v>67</v>
      </c>
      <c r="Q187" s="13"/>
      <c r="R187" s="13"/>
    </row>
    <row r="188" spans="1:18" x14ac:dyDescent="0.25">
      <c r="A188" s="121" t="s">
        <v>51</v>
      </c>
      <c r="B188" s="176">
        <v>28</v>
      </c>
      <c r="C188" s="176">
        <v>1</v>
      </c>
      <c r="D188" s="176">
        <v>0</v>
      </c>
      <c r="E188" s="176">
        <v>0</v>
      </c>
      <c r="F188" s="177">
        <v>1</v>
      </c>
      <c r="G188" s="177">
        <v>0</v>
      </c>
      <c r="H188" s="301">
        <v>0</v>
      </c>
      <c r="I188" s="177">
        <v>0</v>
      </c>
      <c r="J188" s="177">
        <v>0</v>
      </c>
      <c r="K188" s="177">
        <v>0</v>
      </c>
      <c r="L188" s="177">
        <v>0</v>
      </c>
      <c r="M188" s="177">
        <v>0</v>
      </c>
      <c r="N188" s="177">
        <v>1</v>
      </c>
      <c r="O188" s="177">
        <v>0</v>
      </c>
      <c r="P188" s="118">
        <f t="shared" si="6"/>
        <v>31</v>
      </c>
      <c r="Q188" s="13"/>
      <c r="R188" s="13"/>
    </row>
    <row r="189" spans="1:18" x14ac:dyDescent="0.25">
      <c r="A189" s="121" t="s">
        <v>52</v>
      </c>
      <c r="B189" s="176">
        <v>4</v>
      </c>
      <c r="C189" s="176">
        <v>0</v>
      </c>
      <c r="D189" s="176">
        <v>0</v>
      </c>
      <c r="E189" s="176">
        <v>0</v>
      </c>
      <c r="F189" s="177">
        <v>0</v>
      </c>
      <c r="G189" s="177">
        <v>0</v>
      </c>
      <c r="H189" s="301">
        <v>0</v>
      </c>
      <c r="I189" s="177">
        <v>0</v>
      </c>
      <c r="J189" s="177">
        <v>0</v>
      </c>
      <c r="K189" s="177">
        <v>0</v>
      </c>
      <c r="L189" s="177">
        <v>0</v>
      </c>
      <c r="M189" s="177">
        <v>0</v>
      </c>
      <c r="N189" s="177">
        <v>0</v>
      </c>
      <c r="O189" s="177">
        <v>0</v>
      </c>
      <c r="P189" s="118">
        <f t="shared" si="6"/>
        <v>4</v>
      </c>
      <c r="Q189" s="13"/>
      <c r="R189" s="13"/>
    </row>
    <row r="190" spans="1:18" x14ac:dyDescent="0.25">
      <c r="A190" s="119" t="s">
        <v>11</v>
      </c>
      <c r="B190" s="118">
        <f>SUM(B169:B189)</f>
        <v>800</v>
      </c>
      <c r="C190" s="118">
        <f t="shared" ref="C190:P190" si="7">SUM(C169:C189)</f>
        <v>283</v>
      </c>
      <c r="D190" s="118">
        <f t="shared" si="7"/>
        <v>24</v>
      </c>
      <c r="E190" s="118">
        <f t="shared" si="7"/>
        <v>71</v>
      </c>
      <c r="F190" s="118">
        <f t="shared" si="7"/>
        <v>22</v>
      </c>
      <c r="G190" s="118">
        <f t="shared" si="7"/>
        <v>41</v>
      </c>
      <c r="H190" s="118">
        <f t="shared" si="7"/>
        <v>0</v>
      </c>
      <c r="I190" s="118">
        <f t="shared" si="7"/>
        <v>5</v>
      </c>
      <c r="J190" s="118">
        <f t="shared" si="7"/>
        <v>3</v>
      </c>
      <c r="K190" s="118">
        <f t="shared" si="7"/>
        <v>7</v>
      </c>
      <c r="L190" s="118">
        <f t="shared" si="7"/>
        <v>8</v>
      </c>
      <c r="M190" s="118">
        <f t="shared" si="7"/>
        <v>2</v>
      </c>
      <c r="N190" s="118">
        <f t="shared" si="7"/>
        <v>17</v>
      </c>
      <c r="O190" s="118">
        <f t="shared" si="7"/>
        <v>7</v>
      </c>
      <c r="P190" s="118">
        <f t="shared" si="7"/>
        <v>1290</v>
      </c>
      <c r="Q190" s="13"/>
      <c r="R190" s="13"/>
    </row>
  </sheetData>
  <mergeCells count="1">
    <mergeCell ref="A6:V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 Jun2021'!A1" display="Back to Summary"/>
  </hyperlinks>
  <pageMargins left="0.7" right="0.7" top="0.75" bottom="0.75" header="0.3" footer="0.3"/>
  <pageSetup paperSize="9" scale="50" orientation="landscape" r:id="rId1"/>
  <headerFooter>
    <oddHeader xml:space="preserve">&amp;CAustralia New Zealand Trauma Registry  Bi-annual tables: 1 January 2021 - 30 Jun 2021
(preliminary) </oddHeader>
    <oddFooter>Page &amp;P of &amp;N</oddFooter>
  </headerFooter>
  <rowBreaks count="3" manualBreakCount="3">
    <brk id="59" max="16383" man="1"/>
    <brk id="112" max="16383" man="1"/>
    <brk id="16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V160"/>
  <sheetViews>
    <sheetView showGridLines="0" zoomScale="75" zoomScaleNormal="75" zoomScalePageLayoutView="70" workbookViewId="0">
      <selection activeCell="M7" sqref="M7"/>
    </sheetView>
  </sheetViews>
  <sheetFormatPr defaultRowHeight="15" x14ac:dyDescent="0.25"/>
  <cols>
    <col min="1" max="1" width="20.7109375" style="3" customWidth="1"/>
    <col min="2" max="4" width="9.140625" style="3"/>
    <col min="5" max="5" width="12.140625" style="3" customWidth="1"/>
    <col min="6" max="7" width="9.140625" style="3"/>
    <col min="8" max="8" width="17" style="3" customWidth="1"/>
    <col min="9" max="11" width="9.140625" style="3"/>
    <col min="12" max="12" width="14.28515625" style="3" customWidth="1"/>
    <col min="13" max="13" width="11.140625" style="3" customWidth="1"/>
    <col min="14" max="14" width="28.140625" style="3" customWidth="1"/>
    <col min="15" max="18" width="9.140625" style="3"/>
    <col min="19" max="16384" width="9.140625" style="13"/>
  </cols>
  <sheetData>
    <row r="1" spans="1:22" s="3" customFormat="1" x14ac:dyDescent="0.25"/>
    <row r="2" spans="1:22" s="3" customFormat="1" x14ac:dyDescent="0.25"/>
    <row r="3" spans="1:22" s="3" customFormat="1" x14ac:dyDescent="0.25"/>
    <row r="4" spans="1:22" s="3" customFormat="1" ht="28.5" customHeight="1" x14ac:dyDescent="0.25"/>
    <row r="5" spans="1:22" s="8" customFormat="1" ht="21" x14ac:dyDescent="0.3">
      <c r="A5" s="5" t="s">
        <v>385</v>
      </c>
      <c r="B5" s="6"/>
      <c r="C5" s="6"/>
      <c r="D5" s="6"/>
      <c r="E5" s="6"/>
      <c r="F5" s="6"/>
      <c r="G5" s="6"/>
      <c r="H5" s="6"/>
      <c r="I5" s="6"/>
      <c r="J5" s="6"/>
      <c r="K5" s="7"/>
      <c r="L5" s="6"/>
      <c r="M5" s="6"/>
      <c r="N5" s="6"/>
    </row>
    <row r="6" spans="1:22" s="3" customFormat="1" ht="15.75" customHeight="1" x14ac:dyDescent="0.25">
      <c r="A6" s="331" t="s">
        <v>311</v>
      </c>
      <c r="B6" s="331"/>
      <c r="C6" s="331"/>
      <c r="D6" s="331"/>
      <c r="E6" s="331"/>
      <c r="F6" s="331"/>
      <c r="G6" s="331"/>
      <c r="H6" s="331"/>
      <c r="I6" s="331"/>
      <c r="J6" s="331"/>
      <c r="K6" s="331"/>
      <c r="L6" s="331"/>
      <c r="M6" s="331"/>
      <c r="N6" s="331"/>
      <c r="O6" s="331"/>
      <c r="P6" s="331"/>
      <c r="Q6" s="331"/>
      <c r="R6" s="331"/>
      <c r="S6" s="331"/>
      <c r="T6" s="331"/>
      <c r="U6" s="331"/>
      <c r="V6" s="331"/>
    </row>
    <row r="7" spans="1:22" s="3" customFormat="1" ht="15.75" customHeight="1" x14ac:dyDescent="0.25">
      <c r="A7" s="264"/>
      <c r="B7" s="264"/>
      <c r="C7" s="264"/>
      <c r="D7" s="264"/>
      <c r="E7" s="264"/>
      <c r="F7" s="264"/>
      <c r="G7" s="264"/>
      <c r="H7" s="264"/>
      <c r="I7" s="264"/>
      <c r="J7" s="264"/>
      <c r="K7" s="264"/>
      <c r="L7" s="264"/>
      <c r="M7" s="1" t="s">
        <v>297</v>
      </c>
      <c r="N7" s="1" t="s">
        <v>208</v>
      </c>
      <c r="O7" s="1" t="s">
        <v>296</v>
      </c>
      <c r="P7" s="1"/>
      <c r="R7" s="1" t="s">
        <v>298</v>
      </c>
      <c r="S7" s="1"/>
    </row>
    <row r="8" spans="1:22" ht="19.899999999999999" customHeight="1" x14ac:dyDescent="0.3">
      <c r="A8" s="10" t="s">
        <v>374</v>
      </c>
      <c r="B8" s="11"/>
      <c r="C8" s="11"/>
      <c r="D8" s="11"/>
      <c r="E8" s="11"/>
      <c r="F8" s="11"/>
      <c r="G8" s="11"/>
      <c r="H8" s="11"/>
      <c r="I8" s="11"/>
      <c r="J8" s="11"/>
      <c r="K8" s="12"/>
      <c r="L8" s="12"/>
      <c r="M8" s="12"/>
      <c r="N8" s="12"/>
      <c r="O8" s="12"/>
      <c r="P8" s="12"/>
      <c r="Q8" s="12"/>
      <c r="R8" s="12"/>
    </row>
    <row r="10" spans="1:22" ht="18.75" x14ac:dyDescent="0.25">
      <c r="A10" s="284" t="s">
        <v>375</v>
      </c>
      <c r="B10" s="283"/>
      <c r="C10" s="283"/>
      <c r="D10" s="283"/>
      <c r="E10" s="283"/>
      <c r="F10" s="283"/>
      <c r="G10" s="283"/>
      <c r="H10" s="283"/>
      <c r="I10" s="283"/>
      <c r="J10" s="283"/>
      <c r="K10" s="283"/>
      <c r="L10" s="283"/>
      <c r="M10" s="283"/>
      <c r="N10" s="283"/>
      <c r="O10" s="283"/>
      <c r="P10" s="283"/>
      <c r="Q10" s="283"/>
      <c r="R10" s="283"/>
      <c r="S10" s="281"/>
      <c r="T10" s="281"/>
      <c r="U10" s="281"/>
    </row>
    <row r="11" spans="1:22" ht="18.75" x14ac:dyDescent="0.25">
      <c r="A11" s="282"/>
      <c r="B11" s="281"/>
      <c r="C11" s="281"/>
      <c r="D11" s="281"/>
      <c r="E11" s="281"/>
      <c r="F11" s="281"/>
      <c r="G11" s="281"/>
      <c r="H11" s="281"/>
      <c r="I11" s="281"/>
      <c r="J11" s="281"/>
      <c r="K11" s="281"/>
      <c r="L11" s="281"/>
      <c r="M11" s="281"/>
      <c r="N11" s="281"/>
      <c r="O11" s="281"/>
      <c r="P11" s="281"/>
      <c r="Q11" s="281"/>
      <c r="R11" s="281"/>
      <c r="S11" s="281"/>
      <c r="T11" s="281"/>
      <c r="U11" s="281"/>
    </row>
    <row r="12" spans="1:22" x14ac:dyDescent="0.25">
      <c r="A12" s="281" t="s">
        <v>393</v>
      </c>
      <c r="B12" s="281"/>
      <c r="C12" s="281"/>
      <c r="D12" s="281"/>
      <c r="E12" s="281"/>
      <c r="F12" s="281"/>
      <c r="G12" s="281"/>
      <c r="H12" s="281"/>
      <c r="I12" s="281"/>
      <c r="J12" s="281"/>
      <c r="K12" s="281"/>
      <c r="L12" s="281"/>
      <c r="M12" s="281"/>
      <c r="N12" s="281"/>
      <c r="O12" s="281"/>
      <c r="P12" s="281"/>
      <c r="Q12" s="281"/>
      <c r="R12" s="281"/>
      <c r="S12" s="281"/>
      <c r="T12" s="281"/>
      <c r="U12" s="281"/>
    </row>
    <row r="13" spans="1:22" ht="5.25" customHeight="1" x14ac:dyDescent="0.25">
      <c r="A13" s="239"/>
      <c r="B13" s="285"/>
      <c r="C13" s="285"/>
      <c r="D13" s="285"/>
      <c r="E13" s="285"/>
      <c r="F13" s="285"/>
      <c r="G13" s="285"/>
      <c r="H13" s="18"/>
      <c r="I13" s="17"/>
      <c r="J13" s="17"/>
      <c r="K13" s="17"/>
      <c r="L13" s="17"/>
      <c r="M13" s="17"/>
      <c r="N13" s="17"/>
      <c r="O13" s="17"/>
      <c r="P13" s="17"/>
      <c r="Q13" s="17"/>
      <c r="R13" s="17"/>
      <c r="S13" s="18"/>
      <c r="T13" s="18"/>
      <c r="U13" s="18"/>
    </row>
    <row r="14" spans="1:22" x14ac:dyDescent="0.25">
      <c r="A14" s="189"/>
      <c r="B14" s="189" t="s">
        <v>360</v>
      </c>
      <c r="C14" s="189" t="s">
        <v>359</v>
      </c>
      <c r="D14" s="189" t="s">
        <v>358</v>
      </c>
      <c r="E14" s="189" t="s">
        <v>357</v>
      </c>
      <c r="F14" s="189" t="s">
        <v>356</v>
      </c>
      <c r="G14" s="307" t="s">
        <v>355</v>
      </c>
      <c r="H14" s="189" t="s">
        <v>354</v>
      </c>
      <c r="I14" s="189" t="s">
        <v>353</v>
      </c>
      <c r="J14" s="270" t="s">
        <v>11</v>
      </c>
      <c r="M14" s="20"/>
      <c r="P14" s="20"/>
    </row>
    <row r="15" spans="1:22" x14ac:dyDescent="0.25">
      <c r="A15" s="275" t="s">
        <v>12</v>
      </c>
      <c r="B15" s="157">
        <v>6</v>
      </c>
      <c r="C15" s="157">
        <v>31</v>
      </c>
      <c r="D15" s="157">
        <v>4</v>
      </c>
      <c r="E15" s="157">
        <v>75</v>
      </c>
      <c r="F15" s="157">
        <v>2</v>
      </c>
      <c r="G15" s="157">
        <v>10</v>
      </c>
      <c r="H15" s="157">
        <v>120</v>
      </c>
      <c r="I15" s="157">
        <v>1</v>
      </c>
      <c r="J15" s="188">
        <f>SUM(B15:I15)</f>
        <v>249</v>
      </c>
      <c r="K15" s="304"/>
      <c r="L15" s="102"/>
      <c r="M15" s="20"/>
      <c r="P15" s="20"/>
    </row>
    <row r="16" spans="1:22" x14ac:dyDescent="0.25">
      <c r="A16" s="275" t="s">
        <v>13</v>
      </c>
      <c r="B16" s="157">
        <v>25</v>
      </c>
      <c r="C16" s="157">
        <v>117</v>
      </c>
      <c r="D16" s="157">
        <v>7</v>
      </c>
      <c r="E16" s="157">
        <v>61</v>
      </c>
      <c r="F16" s="157">
        <v>47</v>
      </c>
      <c r="G16" s="157">
        <v>166</v>
      </c>
      <c r="H16" s="157">
        <v>8</v>
      </c>
      <c r="I16" s="157">
        <v>23</v>
      </c>
      <c r="J16" s="188">
        <f t="shared" ref="J16:J21" si="0">SUM(B16:I16)</f>
        <v>454</v>
      </c>
      <c r="K16" s="305"/>
      <c r="L16" s="102"/>
      <c r="M16" s="20"/>
      <c r="P16" s="20"/>
    </row>
    <row r="17" spans="1:22" x14ac:dyDescent="0.25">
      <c r="A17" s="275" t="s">
        <v>14</v>
      </c>
      <c r="B17" s="157">
        <v>7</v>
      </c>
      <c r="C17" s="157">
        <v>31</v>
      </c>
      <c r="D17" s="157">
        <v>3</v>
      </c>
      <c r="E17" s="157">
        <v>18</v>
      </c>
      <c r="F17" s="157">
        <v>19</v>
      </c>
      <c r="G17" s="157">
        <v>72</v>
      </c>
      <c r="H17" s="157">
        <v>0</v>
      </c>
      <c r="I17" s="157">
        <v>1</v>
      </c>
      <c r="J17" s="188">
        <f t="shared" si="0"/>
        <v>151</v>
      </c>
      <c r="K17" s="87"/>
      <c r="L17" s="102"/>
      <c r="M17" s="20"/>
      <c r="P17" s="20"/>
    </row>
    <row r="18" spans="1:22" s="3" customFormat="1" x14ac:dyDescent="0.25">
      <c r="A18" s="275" t="s">
        <v>15</v>
      </c>
      <c r="B18" s="157">
        <v>19</v>
      </c>
      <c r="C18" s="157">
        <v>145</v>
      </c>
      <c r="D18" s="157">
        <v>4</v>
      </c>
      <c r="E18" s="157">
        <v>114</v>
      </c>
      <c r="F18" s="157">
        <v>51</v>
      </c>
      <c r="G18" s="157">
        <v>133</v>
      </c>
      <c r="H18" s="157">
        <v>68</v>
      </c>
      <c r="I18" s="157">
        <v>15</v>
      </c>
      <c r="J18" s="188">
        <f t="shared" si="0"/>
        <v>549</v>
      </c>
      <c r="K18" s="87"/>
      <c r="L18" s="102"/>
      <c r="M18" s="20"/>
      <c r="P18" s="20"/>
      <c r="S18" s="13"/>
      <c r="T18" s="13"/>
      <c r="U18" s="13"/>
      <c r="V18" s="13"/>
    </row>
    <row r="19" spans="1:22" s="3" customFormat="1" x14ac:dyDescent="0.25">
      <c r="A19" s="192" t="s">
        <v>16</v>
      </c>
      <c r="B19" s="157">
        <v>13</v>
      </c>
      <c r="C19" s="157">
        <v>73</v>
      </c>
      <c r="D19" s="157">
        <v>1</v>
      </c>
      <c r="E19" s="157">
        <v>53</v>
      </c>
      <c r="F19" s="157">
        <v>37</v>
      </c>
      <c r="G19" s="157">
        <v>107</v>
      </c>
      <c r="H19" s="157">
        <v>36</v>
      </c>
      <c r="I19" s="157">
        <v>9</v>
      </c>
      <c r="J19" s="188">
        <f t="shared" si="0"/>
        <v>329</v>
      </c>
      <c r="K19" s="87"/>
      <c r="L19" s="102"/>
      <c r="M19" s="20"/>
      <c r="P19" s="20"/>
      <c r="S19" s="13"/>
      <c r="T19" s="13"/>
      <c r="U19" s="13"/>
      <c r="V19" s="13"/>
    </row>
    <row r="20" spans="1:22" s="3" customFormat="1" x14ac:dyDescent="0.25">
      <c r="A20" s="275" t="s">
        <v>17</v>
      </c>
      <c r="B20" s="157">
        <v>3</v>
      </c>
      <c r="C20" s="157">
        <v>62</v>
      </c>
      <c r="D20" s="157">
        <v>3</v>
      </c>
      <c r="E20" s="157">
        <v>29</v>
      </c>
      <c r="F20" s="157">
        <v>22</v>
      </c>
      <c r="G20" s="157">
        <v>75</v>
      </c>
      <c r="H20" s="157">
        <v>19</v>
      </c>
      <c r="I20" s="157">
        <v>2</v>
      </c>
      <c r="J20" s="303">
        <f t="shared" si="0"/>
        <v>215</v>
      </c>
      <c r="K20" s="87"/>
      <c r="L20" s="306"/>
      <c r="M20" s="20"/>
      <c r="N20" s="20"/>
      <c r="P20" s="20"/>
      <c r="S20" s="13"/>
      <c r="T20" s="13"/>
      <c r="U20" s="13"/>
      <c r="V20" s="13"/>
    </row>
    <row r="21" spans="1:22" s="3" customFormat="1" x14ac:dyDescent="0.25">
      <c r="A21" s="275" t="s">
        <v>373</v>
      </c>
      <c r="B21" s="157">
        <v>0</v>
      </c>
      <c r="C21" s="157">
        <v>0</v>
      </c>
      <c r="D21" s="157">
        <v>0</v>
      </c>
      <c r="E21" s="157">
        <v>2</v>
      </c>
      <c r="F21" s="157">
        <v>0</v>
      </c>
      <c r="G21" s="157">
        <v>3</v>
      </c>
      <c r="H21" s="157">
        <v>0</v>
      </c>
      <c r="I21" s="157">
        <v>0</v>
      </c>
      <c r="J21" s="188">
        <f t="shared" si="0"/>
        <v>5</v>
      </c>
      <c r="K21" s="87"/>
      <c r="L21" s="102"/>
      <c r="M21" s="20"/>
      <c r="N21" s="20"/>
      <c r="P21" s="20"/>
      <c r="S21" s="13"/>
      <c r="T21" s="13"/>
      <c r="U21" s="13"/>
      <c r="V21" s="13"/>
    </row>
    <row r="22" spans="1:22" s="3" customFormat="1" x14ac:dyDescent="0.25">
      <c r="A22" s="275" t="s">
        <v>19</v>
      </c>
      <c r="B22" s="192">
        <f>SUM(B15:B21)</f>
        <v>73</v>
      </c>
      <c r="C22" s="192">
        <f t="shared" ref="C22:I22" si="1">SUM(C15:C21)</f>
        <v>459</v>
      </c>
      <c r="D22" s="192">
        <f t="shared" si="1"/>
        <v>22</v>
      </c>
      <c r="E22" s="192">
        <f t="shared" si="1"/>
        <v>352</v>
      </c>
      <c r="F22" s="192">
        <f t="shared" si="1"/>
        <v>178</v>
      </c>
      <c r="G22" s="192">
        <f t="shared" si="1"/>
        <v>566</v>
      </c>
      <c r="H22" s="192">
        <f t="shared" si="1"/>
        <v>251</v>
      </c>
      <c r="I22" s="192">
        <f t="shared" si="1"/>
        <v>51</v>
      </c>
      <c r="J22" s="188">
        <f t="shared" ref="J22" si="2">SUM(B22:I22)</f>
        <v>1952</v>
      </c>
      <c r="K22" s="306"/>
      <c r="L22" s="306"/>
      <c r="M22" s="20"/>
      <c r="N22" s="20"/>
      <c r="P22" s="20"/>
      <c r="S22" s="13"/>
      <c r="T22" s="13"/>
      <c r="U22" s="13"/>
      <c r="V22" s="13"/>
    </row>
    <row r="23" spans="1:22" s="3" customFormat="1" x14ac:dyDescent="0.25">
      <c r="A23" s="84"/>
      <c r="B23" s="272"/>
      <c r="C23" s="286"/>
      <c r="D23" s="286"/>
      <c r="E23" s="286"/>
      <c r="F23" s="286"/>
      <c r="G23" s="286"/>
      <c r="H23" s="13"/>
      <c r="K23" s="87"/>
      <c r="L23" s="87"/>
      <c r="M23" s="20"/>
      <c r="N23" s="20"/>
      <c r="P23" s="20"/>
      <c r="S23" s="13"/>
      <c r="T23" s="13"/>
      <c r="U23" s="13"/>
      <c r="V23" s="13"/>
    </row>
    <row r="24" spans="1:22" s="3" customFormat="1" x14ac:dyDescent="0.25">
      <c r="A24" s="84"/>
      <c r="B24" s="272"/>
      <c r="C24" s="286"/>
      <c r="D24" s="286"/>
      <c r="E24" s="286"/>
      <c r="F24" s="286"/>
      <c r="G24" s="286"/>
      <c r="H24" s="13"/>
      <c r="M24" s="20"/>
      <c r="N24" s="20"/>
      <c r="P24" s="20"/>
      <c r="S24" s="13"/>
      <c r="T24" s="13"/>
      <c r="U24" s="13"/>
      <c r="V24" s="13"/>
    </row>
    <row r="25" spans="1:22" s="3" customFormat="1" ht="18.75" x14ac:dyDescent="0.25">
      <c r="A25" s="284" t="s">
        <v>376</v>
      </c>
      <c r="B25" s="283"/>
      <c r="C25" s="283"/>
      <c r="D25" s="283"/>
      <c r="E25" s="283"/>
      <c r="F25" s="283"/>
      <c r="G25" s="283"/>
      <c r="H25" s="283"/>
      <c r="I25" s="283"/>
      <c r="J25" s="283"/>
      <c r="K25" s="283"/>
      <c r="L25" s="283"/>
      <c r="M25" s="283"/>
      <c r="N25" s="283"/>
      <c r="O25" s="283"/>
      <c r="P25" s="283"/>
      <c r="Q25" s="283"/>
      <c r="R25" s="283"/>
      <c r="S25" s="13"/>
      <c r="T25" s="13"/>
      <c r="U25" s="13"/>
      <c r="V25" s="13"/>
    </row>
    <row r="26" spans="1:22" s="3" customFormat="1" x14ac:dyDescent="0.25">
      <c r="A26" s="84"/>
      <c r="B26" s="272"/>
      <c r="C26" s="286"/>
      <c r="D26" s="286"/>
      <c r="E26" s="286"/>
      <c r="F26" s="286"/>
      <c r="G26" s="286"/>
      <c r="H26" s="13"/>
      <c r="M26" s="20"/>
      <c r="N26" s="20"/>
      <c r="P26" s="20"/>
      <c r="S26" s="13"/>
      <c r="T26" s="13"/>
      <c r="U26" s="13"/>
      <c r="V26" s="13"/>
    </row>
    <row r="27" spans="1:22" s="3" customFormat="1" x14ac:dyDescent="0.25">
      <c r="A27" s="93" t="s">
        <v>394</v>
      </c>
      <c r="B27" s="272"/>
      <c r="C27" s="286"/>
      <c r="D27" s="286"/>
      <c r="E27" s="286"/>
      <c r="F27" s="286"/>
      <c r="G27" s="286"/>
      <c r="H27" s="13"/>
      <c r="M27" s="20"/>
      <c r="N27" s="20"/>
      <c r="P27" s="20"/>
      <c r="S27" s="13"/>
      <c r="T27" s="13"/>
      <c r="U27" s="13"/>
      <c r="V27" s="13"/>
    </row>
    <row r="28" spans="1:22" s="3" customFormat="1" ht="5.25" customHeight="1" x14ac:dyDescent="0.25">
      <c r="A28" s="84"/>
      <c r="B28" s="272"/>
      <c r="C28" s="286"/>
      <c r="D28" s="286"/>
      <c r="E28" s="286"/>
      <c r="F28" s="286"/>
      <c r="G28" s="286"/>
      <c r="H28" s="13"/>
      <c r="M28" s="20"/>
      <c r="N28" s="20"/>
      <c r="P28" s="20"/>
      <c r="S28" s="13"/>
      <c r="T28" s="13"/>
      <c r="U28" s="13"/>
      <c r="V28" s="13"/>
    </row>
    <row r="29" spans="1:22" s="3" customFormat="1" x14ac:dyDescent="0.25">
      <c r="A29" s="189"/>
      <c r="B29" s="189" t="s">
        <v>360</v>
      </c>
      <c r="C29" s="189" t="s">
        <v>359</v>
      </c>
      <c r="D29" s="189" t="s">
        <v>358</v>
      </c>
      <c r="E29" s="189" t="s">
        <v>357</v>
      </c>
      <c r="F29" s="189" t="s">
        <v>356</v>
      </c>
      <c r="G29" s="307" t="s">
        <v>355</v>
      </c>
      <c r="H29" s="189" t="s">
        <v>354</v>
      </c>
      <c r="I29" s="189" t="s">
        <v>353</v>
      </c>
      <c r="J29" s="270" t="s">
        <v>11</v>
      </c>
      <c r="M29" s="20"/>
      <c r="N29" s="20"/>
      <c r="P29" s="20"/>
      <c r="S29" s="13"/>
      <c r="T29" s="13"/>
      <c r="U29" s="13"/>
      <c r="V29" s="13"/>
    </row>
    <row r="30" spans="1:22" s="3" customFormat="1" x14ac:dyDescent="0.25">
      <c r="A30" s="275" t="s">
        <v>12</v>
      </c>
      <c r="B30" s="157">
        <v>1</v>
      </c>
      <c r="C30" s="157">
        <v>2</v>
      </c>
      <c r="D30" s="157">
        <v>0</v>
      </c>
      <c r="E30" s="157">
        <v>0</v>
      </c>
      <c r="F30" s="157">
        <v>0</v>
      </c>
      <c r="G30" s="157">
        <v>4</v>
      </c>
      <c r="H30" s="157">
        <v>0</v>
      </c>
      <c r="I30" s="157">
        <v>0</v>
      </c>
      <c r="J30" s="188">
        <f>SUM(B30:I30)</f>
        <v>7</v>
      </c>
      <c r="L30" s="55"/>
      <c r="M30" s="20"/>
      <c r="N30" s="20"/>
      <c r="P30" s="20"/>
      <c r="S30" s="13"/>
      <c r="T30" s="13"/>
      <c r="U30" s="13"/>
      <c r="V30" s="13"/>
    </row>
    <row r="31" spans="1:22" s="3" customFormat="1" x14ac:dyDescent="0.25">
      <c r="A31" s="275" t="s">
        <v>13</v>
      </c>
      <c r="B31" s="157">
        <v>6</v>
      </c>
      <c r="C31" s="157">
        <v>10</v>
      </c>
      <c r="D31" s="157">
        <v>2</v>
      </c>
      <c r="E31" s="157">
        <v>6</v>
      </c>
      <c r="F31" s="157">
        <v>0</v>
      </c>
      <c r="G31" s="157">
        <v>17</v>
      </c>
      <c r="H31" s="157">
        <v>3</v>
      </c>
      <c r="I31" s="157">
        <v>1</v>
      </c>
      <c r="J31" s="188">
        <f t="shared" ref="J31:J36" si="3">SUM(B31:I31)</f>
        <v>45</v>
      </c>
      <c r="L31" s="55"/>
      <c r="M31" s="20"/>
      <c r="N31" s="20"/>
      <c r="P31" s="20"/>
      <c r="S31" s="13"/>
      <c r="T31" s="13"/>
      <c r="U31" s="13"/>
      <c r="V31" s="13"/>
    </row>
    <row r="32" spans="1:22" s="3" customFormat="1" x14ac:dyDescent="0.25">
      <c r="A32" s="275" t="s">
        <v>14</v>
      </c>
      <c r="B32" s="157">
        <v>0</v>
      </c>
      <c r="C32" s="157">
        <v>0</v>
      </c>
      <c r="D32" s="157">
        <v>0</v>
      </c>
      <c r="E32" s="157">
        <v>1</v>
      </c>
      <c r="F32" s="157">
        <v>0</v>
      </c>
      <c r="G32" s="157">
        <v>3</v>
      </c>
      <c r="H32" s="157">
        <v>0</v>
      </c>
      <c r="I32" s="157">
        <v>0</v>
      </c>
      <c r="J32" s="188">
        <f t="shared" si="3"/>
        <v>4</v>
      </c>
      <c r="L32" s="55"/>
      <c r="M32" s="20"/>
      <c r="N32" s="20"/>
      <c r="P32" s="20"/>
      <c r="S32" s="13"/>
      <c r="T32" s="13"/>
      <c r="U32" s="13"/>
      <c r="V32" s="13"/>
    </row>
    <row r="33" spans="1:21" x14ac:dyDescent="0.25">
      <c r="A33" s="275" t="s">
        <v>15</v>
      </c>
      <c r="B33" s="157">
        <v>8</v>
      </c>
      <c r="C33" s="157">
        <v>40</v>
      </c>
      <c r="D33" s="157">
        <v>3</v>
      </c>
      <c r="E33" s="170">
        <v>25</v>
      </c>
      <c r="F33" s="157">
        <v>8</v>
      </c>
      <c r="G33" s="157">
        <v>34</v>
      </c>
      <c r="H33" s="157">
        <v>0</v>
      </c>
      <c r="I33" s="157">
        <v>9</v>
      </c>
      <c r="J33" s="188">
        <f t="shared" si="3"/>
        <v>127</v>
      </c>
      <c r="L33" s="55"/>
      <c r="M33" s="20"/>
      <c r="N33" s="20"/>
      <c r="P33" s="20"/>
    </row>
    <row r="34" spans="1:21" x14ac:dyDescent="0.25">
      <c r="A34" s="192" t="s">
        <v>16</v>
      </c>
      <c r="B34" s="157">
        <v>22</v>
      </c>
      <c r="C34" s="157">
        <v>21</v>
      </c>
      <c r="D34" s="157">
        <v>0</v>
      </c>
      <c r="E34" s="157">
        <v>10</v>
      </c>
      <c r="F34" s="157">
        <v>3</v>
      </c>
      <c r="G34" s="157">
        <v>22</v>
      </c>
      <c r="H34" s="157">
        <v>0</v>
      </c>
      <c r="I34" s="157">
        <v>13</v>
      </c>
      <c r="J34" s="188">
        <f t="shared" si="3"/>
        <v>91</v>
      </c>
      <c r="L34" s="55"/>
    </row>
    <row r="35" spans="1:21" s="25" customFormat="1" x14ac:dyDescent="0.25">
      <c r="A35" s="275" t="s">
        <v>17</v>
      </c>
      <c r="B35" s="157">
        <v>2</v>
      </c>
      <c r="C35" s="157">
        <v>6</v>
      </c>
      <c r="D35" s="157">
        <v>0</v>
      </c>
      <c r="E35" s="157">
        <v>2</v>
      </c>
      <c r="F35" s="157">
        <v>4</v>
      </c>
      <c r="G35" s="157">
        <v>11</v>
      </c>
      <c r="H35" s="157">
        <v>6</v>
      </c>
      <c r="I35" s="157">
        <v>0</v>
      </c>
      <c r="J35" s="188">
        <f t="shared" si="3"/>
        <v>31</v>
      </c>
      <c r="K35" s="3"/>
      <c r="L35" s="55"/>
      <c r="M35" s="3"/>
      <c r="N35" s="3"/>
      <c r="O35" s="3"/>
      <c r="P35" s="3"/>
      <c r="Q35" s="3"/>
      <c r="R35" s="3"/>
      <c r="S35" s="13"/>
      <c r="T35" s="13"/>
      <c r="U35" s="13"/>
    </row>
    <row r="36" spans="1:21" s="18" customFormat="1" x14ac:dyDescent="0.25">
      <c r="A36" s="275" t="s">
        <v>372</v>
      </c>
      <c r="B36" s="157">
        <v>0</v>
      </c>
      <c r="C36" s="157">
        <v>0</v>
      </c>
      <c r="D36" s="157">
        <v>0</v>
      </c>
      <c r="E36" s="157">
        <v>1</v>
      </c>
      <c r="F36" s="157">
        <v>0</v>
      </c>
      <c r="G36" s="157">
        <v>0</v>
      </c>
      <c r="H36" s="157">
        <v>0</v>
      </c>
      <c r="I36" s="157">
        <v>0</v>
      </c>
      <c r="J36" s="188">
        <f t="shared" si="3"/>
        <v>1</v>
      </c>
      <c r="K36" s="24"/>
      <c r="L36" s="55"/>
      <c r="M36" s="24"/>
      <c r="N36" s="24"/>
      <c r="O36" s="24"/>
      <c r="P36" s="24"/>
      <c r="Q36" s="24"/>
      <c r="R36" s="24"/>
      <c r="S36" s="25"/>
      <c r="T36" s="25"/>
      <c r="U36" s="25"/>
    </row>
    <row r="37" spans="1:21" x14ac:dyDescent="0.25">
      <c r="A37" s="275" t="s">
        <v>19</v>
      </c>
      <c r="B37" s="192">
        <f>SUM(B30:B36)</f>
        <v>39</v>
      </c>
      <c r="C37" s="192">
        <f t="shared" ref="C37:I37" si="4">SUM(C30:C36)</f>
        <v>79</v>
      </c>
      <c r="D37" s="192">
        <f t="shared" si="4"/>
        <v>5</v>
      </c>
      <c r="E37" s="192">
        <f t="shared" si="4"/>
        <v>45</v>
      </c>
      <c r="F37" s="192">
        <f t="shared" si="4"/>
        <v>15</v>
      </c>
      <c r="G37" s="192">
        <f t="shared" si="4"/>
        <v>91</v>
      </c>
      <c r="H37" s="192">
        <f t="shared" si="4"/>
        <v>9</v>
      </c>
      <c r="I37" s="192">
        <f t="shared" si="4"/>
        <v>23</v>
      </c>
      <c r="J37" s="192">
        <f>SUM(B37:I37)</f>
        <v>306</v>
      </c>
      <c r="K37" s="228"/>
      <c r="L37" s="228"/>
      <c r="M37" s="17"/>
      <c r="N37" s="17"/>
      <c r="O37" s="17"/>
      <c r="P37" s="17"/>
      <c r="Q37" s="17"/>
      <c r="R37" s="17"/>
      <c r="S37" s="18"/>
      <c r="T37" s="18"/>
      <c r="U37" s="18"/>
    </row>
    <row r="40" spans="1:21" ht="18.75" x14ac:dyDescent="0.25">
      <c r="A40" s="284" t="s">
        <v>371</v>
      </c>
      <c r="B40" s="283"/>
      <c r="C40" s="283"/>
      <c r="D40" s="283"/>
      <c r="E40" s="283"/>
      <c r="F40" s="283"/>
      <c r="G40" s="283"/>
      <c r="H40" s="283"/>
      <c r="I40" s="283"/>
      <c r="J40" s="283"/>
      <c r="K40" s="283"/>
      <c r="L40" s="283"/>
      <c r="M40" s="283"/>
      <c r="N40" s="283"/>
      <c r="O40" s="283"/>
      <c r="P40" s="283"/>
      <c r="Q40" s="283"/>
      <c r="R40" s="283"/>
    </row>
    <row r="42" spans="1:21" x14ac:dyDescent="0.25">
      <c r="A42" s="93" t="s">
        <v>370</v>
      </c>
    </row>
    <row r="43" spans="1:21" ht="4.5" customHeight="1" x14ac:dyDescent="0.25"/>
    <row r="44" spans="1:21" x14ac:dyDescent="0.25">
      <c r="A44" s="280" t="s">
        <v>66</v>
      </c>
      <c r="B44" s="206" t="s">
        <v>360</v>
      </c>
      <c r="C44" s="206" t="s">
        <v>359</v>
      </c>
      <c r="D44" s="206" t="s">
        <v>358</v>
      </c>
      <c r="E44" s="206" t="s">
        <v>357</v>
      </c>
      <c r="F44" s="206" t="s">
        <v>356</v>
      </c>
      <c r="G44" s="206" t="s">
        <v>355</v>
      </c>
      <c r="H44" s="206" t="s">
        <v>354</v>
      </c>
      <c r="I44" s="206" t="s">
        <v>353</v>
      </c>
      <c r="J44" s="267" t="s">
        <v>11</v>
      </c>
    </row>
    <row r="45" spans="1:21" x14ac:dyDescent="0.25">
      <c r="A45" s="278" t="s">
        <v>3</v>
      </c>
      <c r="B45" s="157">
        <v>0</v>
      </c>
      <c r="C45" s="169">
        <v>15</v>
      </c>
      <c r="D45" s="157">
        <v>0</v>
      </c>
      <c r="E45" s="169">
        <v>10</v>
      </c>
      <c r="F45" s="169">
        <v>4</v>
      </c>
      <c r="G45" s="169">
        <v>10</v>
      </c>
      <c r="H45" s="157">
        <v>9</v>
      </c>
      <c r="I45" s="157">
        <v>2</v>
      </c>
      <c r="J45" s="188">
        <f>SUM(B45:I45)</f>
        <v>50</v>
      </c>
    </row>
    <row r="46" spans="1:21" x14ac:dyDescent="0.25">
      <c r="A46" s="278" t="s">
        <v>64</v>
      </c>
      <c r="B46" s="157">
        <v>0</v>
      </c>
      <c r="C46" s="169">
        <v>5</v>
      </c>
      <c r="D46" s="157">
        <v>0</v>
      </c>
      <c r="E46" s="169">
        <v>12</v>
      </c>
      <c r="F46" s="169">
        <v>4</v>
      </c>
      <c r="G46" s="169">
        <v>6</v>
      </c>
      <c r="H46" s="157">
        <v>3</v>
      </c>
      <c r="I46" s="157">
        <v>3</v>
      </c>
      <c r="J46" s="188">
        <f t="shared" ref="J46:J65" si="5">SUM(B46:I46)</f>
        <v>33</v>
      </c>
    </row>
    <row r="47" spans="1:21" x14ac:dyDescent="0.25">
      <c r="A47" s="278" t="s">
        <v>65</v>
      </c>
      <c r="B47" s="157">
        <v>3</v>
      </c>
      <c r="C47" s="169">
        <v>20</v>
      </c>
      <c r="D47" s="157">
        <v>0</v>
      </c>
      <c r="E47" s="169">
        <v>17</v>
      </c>
      <c r="F47" s="169">
        <v>7</v>
      </c>
      <c r="G47" s="169">
        <v>19</v>
      </c>
      <c r="H47" s="157">
        <v>12</v>
      </c>
      <c r="I47" s="157">
        <v>3</v>
      </c>
      <c r="J47" s="188">
        <f t="shared" si="5"/>
        <v>81</v>
      </c>
    </row>
    <row r="48" spans="1:21" x14ac:dyDescent="0.25">
      <c r="A48" s="278" t="s">
        <v>35</v>
      </c>
      <c r="B48" s="157">
        <v>8</v>
      </c>
      <c r="C48" s="169">
        <v>56</v>
      </c>
      <c r="D48" s="157">
        <v>4</v>
      </c>
      <c r="E48" s="169">
        <v>35</v>
      </c>
      <c r="F48" s="169">
        <v>19</v>
      </c>
      <c r="G48" s="169">
        <v>32</v>
      </c>
      <c r="H48" s="157">
        <v>24</v>
      </c>
      <c r="I48" s="157">
        <v>3</v>
      </c>
      <c r="J48" s="188">
        <f t="shared" si="5"/>
        <v>181</v>
      </c>
    </row>
    <row r="49" spans="1:10" x14ac:dyDescent="0.25">
      <c r="A49" s="278" t="s">
        <v>36</v>
      </c>
      <c r="B49" s="157">
        <v>5</v>
      </c>
      <c r="C49" s="169">
        <v>53</v>
      </c>
      <c r="D49" s="157">
        <v>1</v>
      </c>
      <c r="E49" s="169">
        <v>37</v>
      </c>
      <c r="F49" s="169">
        <v>20</v>
      </c>
      <c r="G49" s="169">
        <v>56</v>
      </c>
      <c r="H49" s="157">
        <v>26</v>
      </c>
      <c r="I49" s="157">
        <v>6</v>
      </c>
      <c r="J49" s="188">
        <f t="shared" si="5"/>
        <v>204</v>
      </c>
    </row>
    <row r="50" spans="1:10" x14ac:dyDescent="0.25">
      <c r="A50" s="278" t="s">
        <v>37</v>
      </c>
      <c r="B50" s="157">
        <v>14</v>
      </c>
      <c r="C50" s="169">
        <v>37</v>
      </c>
      <c r="D50" s="157">
        <v>0</v>
      </c>
      <c r="E50" s="169">
        <v>26</v>
      </c>
      <c r="F50" s="169">
        <v>18</v>
      </c>
      <c r="G50" s="169">
        <v>50</v>
      </c>
      <c r="H50" s="157">
        <v>30</v>
      </c>
      <c r="I50" s="157">
        <v>2</v>
      </c>
      <c r="J50" s="188">
        <f t="shared" si="5"/>
        <v>177</v>
      </c>
    </row>
    <row r="51" spans="1:10" x14ac:dyDescent="0.25">
      <c r="A51" s="278" t="s">
        <v>38</v>
      </c>
      <c r="B51" s="157">
        <v>5</v>
      </c>
      <c r="C51" s="169">
        <v>40</v>
      </c>
      <c r="D51" s="157">
        <v>2</v>
      </c>
      <c r="E51" s="169">
        <v>21</v>
      </c>
      <c r="F51" s="169">
        <v>14</v>
      </c>
      <c r="G51" s="169">
        <v>46</v>
      </c>
      <c r="H51" s="157">
        <v>25</v>
      </c>
      <c r="I51" s="157">
        <v>4</v>
      </c>
      <c r="J51" s="188">
        <f t="shared" si="5"/>
        <v>157</v>
      </c>
    </row>
    <row r="52" spans="1:10" x14ac:dyDescent="0.25">
      <c r="A52" s="278" t="s">
        <v>39</v>
      </c>
      <c r="B52" s="157">
        <v>8</v>
      </c>
      <c r="C52" s="169">
        <v>47</v>
      </c>
      <c r="D52" s="157">
        <v>4</v>
      </c>
      <c r="E52" s="169">
        <v>26</v>
      </c>
      <c r="F52" s="169">
        <v>14</v>
      </c>
      <c r="G52" s="169">
        <v>60</v>
      </c>
      <c r="H52" s="157">
        <v>33</v>
      </c>
      <c r="I52" s="157">
        <v>6</v>
      </c>
      <c r="J52" s="188">
        <f t="shared" si="5"/>
        <v>198</v>
      </c>
    </row>
    <row r="53" spans="1:10" x14ac:dyDescent="0.25">
      <c r="A53" s="278" t="s">
        <v>40</v>
      </c>
      <c r="B53" s="157">
        <v>9</v>
      </c>
      <c r="C53" s="169">
        <v>41</v>
      </c>
      <c r="D53" s="157">
        <v>5</v>
      </c>
      <c r="E53" s="169">
        <v>38</v>
      </c>
      <c r="F53" s="169">
        <v>13</v>
      </c>
      <c r="G53" s="169">
        <v>54</v>
      </c>
      <c r="H53" s="157">
        <v>19</v>
      </c>
      <c r="I53" s="157">
        <v>6</v>
      </c>
      <c r="J53" s="188">
        <f t="shared" si="5"/>
        <v>185</v>
      </c>
    </row>
    <row r="54" spans="1:10" x14ac:dyDescent="0.25">
      <c r="A54" s="278" t="s">
        <v>41</v>
      </c>
      <c r="B54" s="157">
        <v>10</v>
      </c>
      <c r="C54" s="169">
        <v>59</v>
      </c>
      <c r="D54" s="157">
        <v>4</v>
      </c>
      <c r="E54" s="169">
        <v>38</v>
      </c>
      <c r="F54" s="169">
        <v>13</v>
      </c>
      <c r="G54" s="169">
        <v>57</v>
      </c>
      <c r="H54" s="157">
        <v>27</v>
      </c>
      <c r="I54" s="157">
        <v>5</v>
      </c>
      <c r="J54" s="188">
        <f t="shared" si="5"/>
        <v>213</v>
      </c>
    </row>
    <row r="55" spans="1:10" x14ac:dyDescent="0.25">
      <c r="A55" s="278" t="s">
        <v>42</v>
      </c>
      <c r="B55" s="157">
        <v>20</v>
      </c>
      <c r="C55" s="169">
        <v>59</v>
      </c>
      <c r="D55" s="157">
        <v>5</v>
      </c>
      <c r="E55" s="169">
        <v>46</v>
      </c>
      <c r="F55" s="169">
        <v>27</v>
      </c>
      <c r="G55" s="169">
        <v>78</v>
      </c>
      <c r="H55" s="157">
        <v>30</v>
      </c>
      <c r="I55" s="157">
        <v>7</v>
      </c>
      <c r="J55" s="188">
        <f t="shared" si="5"/>
        <v>272</v>
      </c>
    </row>
    <row r="56" spans="1:10" x14ac:dyDescent="0.25">
      <c r="A56" s="278" t="s">
        <v>43</v>
      </c>
      <c r="B56" s="157">
        <v>15</v>
      </c>
      <c r="C56" s="169">
        <v>66</v>
      </c>
      <c r="D56" s="157">
        <v>4</v>
      </c>
      <c r="E56" s="169">
        <v>32</v>
      </c>
      <c r="F56" s="169">
        <v>26</v>
      </c>
      <c r="G56" s="169">
        <v>80</v>
      </c>
      <c r="H56" s="157">
        <v>34</v>
      </c>
      <c r="I56" s="157">
        <v>5</v>
      </c>
      <c r="J56" s="188">
        <f t="shared" si="5"/>
        <v>262</v>
      </c>
    </row>
    <row r="57" spans="1:10" x14ac:dyDescent="0.25">
      <c r="A57" s="278" t="s">
        <v>44</v>
      </c>
      <c r="B57" s="157">
        <v>11</v>
      </c>
      <c r="C57" s="169">
        <v>70</v>
      </c>
      <c r="D57" s="157">
        <v>4</v>
      </c>
      <c r="E57" s="169">
        <v>48</v>
      </c>
      <c r="F57" s="169">
        <v>20</v>
      </c>
      <c r="G57" s="169">
        <v>64</v>
      </c>
      <c r="H57" s="157">
        <v>26</v>
      </c>
      <c r="I57" s="157">
        <v>9</v>
      </c>
      <c r="J57" s="188">
        <f t="shared" si="5"/>
        <v>252</v>
      </c>
    </row>
    <row r="58" spans="1:10" x14ac:dyDescent="0.25">
      <c r="A58" s="278" t="s">
        <v>45</v>
      </c>
      <c r="B58" s="157">
        <v>4</v>
      </c>
      <c r="C58" s="169">
        <v>61</v>
      </c>
      <c r="D58" s="157">
        <v>1</v>
      </c>
      <c r="E58" s="169">
        <v>39</v>
      </c>
      <c r="F58" s="169">
        <v>14</v>
      </c>
      <c r="G58" s="169">
        <v>57</v>
      </c>
      <c r="H58" s="157">
        <v>34</v>
      </c>
      <c r="I58" s="157">
        <v>9</v>
      </c>
      <c r="J58" s="188">
        <f t="shared" si="5"/>
        <v>219</v>
      </c>
    </row>
    <row r="59" spans="1:10" x14ac:dyDescent="0.25">
      <c r="A59" s="278" t="s">
        <v>46</v>
      </c>
      <c r="B59" s="157">
        <v>11</v>
      </c>
      <c r="C59" s="169">
        <v>70</v>
      </c>
      <c r="D59" s="157">
        <v>3</v>
      </c>
      <c r="E59" s="169">
        <v>32</v>
      </c>
      <c r="F59" s="169">
        <v>14</v>
      </c>
      <c r="G59" s="169">
        <v>48</v>
      </c>
      <c r="H59" s="157">
        <v>27</v>
      </c>
      <c r="I59" s="157">
        <v>6</v>
      </c>
      <c r="J59" s="188">
        <f t="shared" si="5"/>
        <v>211</v>
      </c>
    </row>
    <row r="60" spans="1:10" x14ac:dyDescent="0.25">
      <c r="A60" s="278" t="s">
        <v>47</v>
      </c>
      <c r="B60" s="157">
        <v>5</v>
      </c>
      <c r="C60" s="169">
        <v>54</v>
      </c>
      <c r="D60" s="157">
        <v>2</v>
      </c>
      <c r="E60" s="169">
        <v>37</v>
      </c>
      <c r="F60" s="169">
        <v>16</v>
      </c>
      <c r="G60" s="169">
        <v>53</v>
      </c>
      <c r="H60" s="157">
        <v>16</v>
      </c>
      <c r="I60" s="157">
        <v>8</v>
      </c>
      <c r="J60" s="188">
        <f t="shared" si="5"/>
        <v>191</v>
      </c>
    </row>
    <row r="61" spans="1:10" x14ac:dyDescent="0.25">
      <c r="A61" s="278" t="s">
        <v>48</v>
      </c>
      <c r="B61" s="157">
        <v>9</v>
      </c>
      <c r="C61" s="169">
        <v>44</v>
      </c>
      <c r="D61" s="157">
        <v>0</v>
      </c>
      <c r="E61" s="169">
        <v>28</v>
      </c>
      <c r="F61" s="169">
        <v>11</v>
      </c>
      <c r="G61" s="169">
        <v>37</v>
      </c>
      <c r="H61" s="157">
        <v>18</v>
      </c>
      <c r="I61" s="157">
        <v>4</v>
      </c>
      <c r="J61" s="188">
        <f t="shared" si="5"/>
        <v>151</v>
      </c>
    </row>
    <row r="62" spans="1:10" x14ac:dyDescent="0.25">
      <c r="A62" s="278" t="s">
        <v>49</v>
      </c>
      <c r="B62" s="157">
        <v>1</v>
      </c>
      <c r="C62" s="169">
        <v>33</v>
      </c>
      <c r="D62" s="157">
        <v>1</v>
      </c>
      <c r="E62" s="169">
        <v>12</v>
      </c>
      <c r="F62" s="169">
        <v>9</v>
      </c>
      <c r="G62" s="169">
        <v>33</v>
      </c>
      <c r="H62" s="157">
        <v>4</v>
      </c>
      <c r="I62" s="157">
        <v>3</v>
      </c>
      <c r="J62" s="188">
        <f t="shared" si="5"/>
        <v>96</v>
      </c>
    </row>
    <row r="63" spans="1:10" x14ac:dyDescent="0.25">
      <c r="A63" s="278" t="s">
        <v>50</v>
      </c>
      <c r="B63" s="157">
        <v>1</v>
      </c>
      <c r="C63" s="169">
        <v>16</v>
      </c>
      <c r="D63" s="157">
        <v>1</v>
      </c>
      <c r="E63" s="169">
        <v>9</v>
      </c>
      <c r="F63" s="169">
        <v>8</v>
      </c>
      <c r="G63" s="169">
        <v>19</v>
      </c>
      <c r="H63" s="157">
        <v>2</v>
      </c>
      <c r="I63" s="157">
        <v>1</v>
      </c>
      <c r="J63" s="188">
        <f t="shared" si="5"/>
        <v>57</v>
      </c>
    </row>
    <row r="64" spans="1:10" x14ac:dyDescent="0.25">
      <c r="A64" s="278" t="s">
        <v>51</v>
      </c>
      <c r="B64" s="157">
        <v>0</v>
      </c>
      <c r="C64" s="169">
        <v>5</v>
      </c>
      <c r="D64" s="157">
        <v>0</v>
      </c>
      <c r="E64" s="169">
        <v>2</v>
      </c>
      <c r="F64" s="169">
        <v>0</v>
      </c>
      <c r="G64" s="169">
        <v>3</v>
      </c>
      <c r="H64" s="157">
        <v>0</v>
      </c>
      <c r="I64" s="157">
        <v>0</v>
      </c>
      <c r="J64" s="188">
        <f t="shared" si="5"/>
        <v>10</v>
      </c>
    </row>
    <row r="65" spans="1:11" x14ac:dyDescent="0.25">
      <c r="A65" s="278" t="s">
        <v>52</v>
      </c>
      <c r="B65" s="157">
        <v>0</v>
      </c>
      <c r="C65" s="169">
        <v>2</v>
      </c>
      <c r="D65" s="157">
        <v>0</v>
      </c>
      <c r="E65" s="169">
        <v>0</v>
      </c>
      <c r="F65" s="169">
        <v>0</v>
      </c>
      <c r="G65" s="169">
        <v>0</v>
      </c>
      <c r="H65" s="157">
        <v>0</v>
      </c>
      <c r="I65" s="157">
        <v>0</v>
      </c>
      <c r="J65" s="188">
        <f t="shared" si="5"/>
        <v>2</v>
      </c>
    </row>
    <row r="66" spans="1:11" x14ac:dyDescent="0.25">
      <c r="A66" s="156" t="s">
        <v>19</v>
      </c>
      <c r="B66" s="192">
        <f>SUM(B45:B65)</f>
        <v>139</v>
      </c>
      <c r="C66" s="192">
        <f t="shared" ref="C66:I66" si="6">SUM(C45:C65)</f>
        <v>853</v>
      </c>
      <c r="D66" s="192">
        <f t="shared" si="6"/>
        <v>41</v>
      </c>
      <c r="E66" s="192">
        <f t="shared" si="6"/>
        <v>545</v>
      </c>
      <c r="F66" s="192">
        <f t="shared" si="6"/>
        <v>271</v>
      </c>
      <c r="G66" s="192">
        <f t="shared" si="6"/>
        <v>862</v>
      </c>
      <c r="H66" s="192">
        <f t="shared" si="6"/>
        <v>399</v>
      </c>
      <c r="I66" s="192">
        <f t="shared" si="6"/>
        <v>92</v>
      </c>
      <c r="J66" s="188">
        <f>SUM(B66:I66)</f>
        <v>3202</v>
      </c>
      <c r="K66" s="55"/>
    </row>
    <row r="69" spans="1:11" x14ac:dyDescent="0.25">
      <c r="A69" s="93" t="s">
        <v>369</v>
      </c>
    </row>
    <row r="70" spans="1:11" ht="5.25" customHeight="1" x14ac:dyDescent="0.25"/>
    <row r="71" spans="1:11" x14ac:dyDescent="0.25">
      <c r="A71" s="253" t="s">
        <v>53</v>
      </c>
      <c r="B71" s="178" t="s">
        <v>360</v>
      </c>
      <c r="C71" s="178" t="s">
        <v>359</v>
      </c>
      <c r="D71" s="178" t="s">
        <v>358</v>
      </c>
      <c r="E71" s="178" t="s">
        <v>357</v>
      </c>
      <c r="F71" s="178" t="s">
        <v>356</v>
      </c>
      <c r="G71" s="178" t="s">
        <v>355</v>
      </c>
      <c r="H71" s="178" t="s">
        <v>354</v>
      </c>
      <c r="I71" s="178" t="s">
        <v>353</v>
      </c>
      <c r="J71" s="279" t="s">
        <v>11</v>
      </c>
    </row>
    <row r="72" spans="1:11" x14ac:dyDescent="0.25">
      <c r="A72" s="278" t="s">
        <v>3</v>
      </c>
      <c r="B72" s="157">
        <v>0</v>
      </c>
      <c r="C72" s="157">
        <v>10</v>
      </c>
      <c r="D72" s="157">
        <v>0</v>
      </c>
      <c r="E72" s="157">
        <v>10</v>
      </c>
      <c r="F72" s="169">
        <v>8</v>
      </c>
      <c r="G72" s="169">
        <v>3</v>
      </c>
      <c r="H72" s="169">
        <v>6</v>
      </c>
      <c r="I72" s="169">
        <v>0</v>
      </c>
      <c r="J72" s="188">
        <f>SUM(B72:I72)</f>
        <v>37</v>
      </c>
    </row>
    <row r="73" spans="1:11" x14ac:dyDescent="0.25">
      <c r="A73" s="278" t="s">
        <v>64</v>
      </c>
      <c r="B73" s="157">
        <v>1</v>
      </c>
      <c r="C73" s="157">
        <v>6</v>
      </c>
      <c r="D73" s="157">
        <v>0</v>
      </c>
      <c r="E73" s="157">
        <v>6</v>
      </c>
      <c r="F73" s="169">
        <v>0</v>
      </c>
      <c r="G73" s="169">
        <v>4</v>
      </c>
      <c r="H73" s="169">
        <v>4</v>
      </c>
      <c r="I73" s="169">
        <v>1</v>
      </c>
      <c r="J73" s="188">
        <f t="shared" ref="J73:J92" si="7">SUM(B73:I73)</f>
        <v>22</v>
      </c>
    </row>
    <row r="74" spans="1:11" x14ac:dyDescent="0.25">
      <c r="A74" s="278" t="s">
        <v>65</v>
      </c>
      <c r="B74" s="157">
        <v>0</v>
      </c>
      <c r="C74" s="157">
        <v>9</v>
      </c>
      <c r="D74" s="157">
        <v>0</v>
      </c>
      <c r="E74" s="157">
        <v>4</v>
      </c>
      <c r="F74" s="169">
        <v>0</v>
      </c>
      <c r="G74" s="169">
        <v>7</v>
      </c>
      <c r="H74" s="169">
        <v>9</v>
      </c>
      <c r="I74" s="169">
        <v>1</v>
      </c>
      <c r="J74" s="188">
        <f t="shared" si="7"/>
        <v>30</v>
      </c>
    </row>
    <row r="75" spans="1:11" x14ac:dyDescent="0.25">
      <c r="A75" s="278" t="s">
        <v>35</v>
      </c>
      <c r="B75" s="157">
        <v>3</v>
      </c>
      <c r="C75" s="157">
        <v>10</v>
      </c>
      <c r="D75" s="157">
        <v>0</v>
      </c>
      <c r="E75" s="157">
        <v>14</v>
      </c>
      <c r="F75" s="169">
        <v>5</v>
      </c>
      <c r="G75" s="169">
        <v>15</v>
      </c>
      <c r="H75" s="169">
        <v>9</v>
      </c>
      <c r="I75" s="169">
        <v>1</v>
      </c>
      <c r="J75" s="188">
        <f t="shared" si="7"/>
        <v>57</v>
      </c>
    </row>
    <row r="76" spans="1:11" x14ac:dyDescent="0.25">
      <c r="A76" s="278" t="s">
        <v>36</v>
      </c>
      <c r="B76" s="157">
        <v>0</v>
      </c>
      <c r="C76" s="157">
        <v>8</v>
      </c>
      <c r="D76" s="157">
        <v>3</v>
      </c>
      <c r="E76" s="157">
        <v>15</v>
      </c>
      <c r="F76" s="169">
        <v>8</v>
      </c>
      <c r="G76" s="169">
        <v>26</v>
      </c>
      <c r="H76" s="169">
        <v>8</v>
      </c>
      <c r="I76" s="169">
        <v>0</v>
      </c>
      <c r="J76" s="188">
        <f t="shared" si="7"/>
        <v>68</v>
      </c>
    </row>
    <row r="77" spans="1:11" x14ac:dyDescent="0.25">
      <c r="A77" s="278" t="s">
        <v>37</v>
      </c>
      <c r="B77" s="157">
        <v>4</v>
      </c>
      <c r="C77" s="157">
        <v>18</v>
      </c>
      <c r="D77" s="157">
        <v>2</v>
      </c>
      <c r="E77" s="157">
        <v>12</v>
      </c>
      <c r="F77" s="169">
        <v>7</v>
      </c>
      <c r="G77" s="169">
        <v>12</v>
      </c>
      <c r="H77" s="169">
        <v>8</v>
      </c>
      <c r="I77" s="169">
        <v>2</v>
      </c>
      <c r="J77" s="188">
        <f t="shared" si="7"/>
        <v>65</v>
      </c>
    </row>
    <row r="78" spans="1:11" x14ac:dyDescent="0.25">
      <c r="A78" s="278" t="s">
        <v>38</v>
      </c>
      <c r="B78" s="157">
        <v>0</v>
      </c>
      <c r="C78" s="157">
        <v>13</v>
      </c>
      <c r="D78" s="157">
        <v>1</v>
      </c>
      <c r="E78" s="157">
        <v>10</v>
      </c>
      <c r="F78" s="169">
        <v>3</v>
      </c>
      <c r="G78" s="169">
        <v>13</v>
      </c>
      <c r="H78" s="169">
        <v>5</v>
      </c>
      <c r="I78" s="169">
        <v>1</v>
      </c>
      <c r="J78" s="188">
        <f t="shared" si="7"/>
        <v>46</v>
      </c>
    </row>
    <row r="79" spans="1:11" x14ac:dyDescent="0.25">
      <c r="A79" s="278" t="s">
        <v>39</v>
      </c>
      <c r="B79" s="157">
        <v>6</v>
      </c>
      <c r="C79" s="157">
        <v>10</v>
      </c>
      <c r="D79" s="157">
        <v>1</v>
      </c>
      <c r="E79" s="157">
        <v>1</v>
      </c>
      <c r="F79" s="169">
        <v>3</v>
      </c>
      <c r="G79" s="169">
        <v>13</v>
      </c>
      <c r="H79" s="169">
        <v>8</v>
      </c>
      <c r="I79" s="169">
        <v>0</v>
      </c>
      <c r="J79" s="188">
        <f t="shared" si="7"/>
        <v>42</v>
      </c>
    </row>
    <row r="80" spans="1:11" x14ac:dyDescent="0.25">
      <c r="A80" s="278" t="s">
        <v>40</v>
      </c>
      <c r="B80" s="157">
        <v>3</v>
      </c>
      <c r="C80" s="157">
        <v>6</v>
      </c>
      <c r="D80" s="157">
        <v>0</v>
      </c>
      <c r="E80" s="157">
        <v>11</v>
      </c>
      <c r="F80" s="169">
        <v>2</v>
      </c>
      <c r="G80" s="169">
        <v>12</v>
      </c>
      <c r="H80" s="169">
        <v>7</v>
      </c>
      <c r="I80" s="169">
        <v>2</v>
      </c>
      <c r="J80" s="188">
        <f t="shared" si="7"/>
        <v>43</v>
      </c>
    </row>
    <row r="81" spans="1:12" x14ac:dyDescent="0.25">
      <c r="A81" s="278" t="s">
        <v>41</v>
      </c>
      <c r="B81" s="157">
        <v>2</v>
      </c>
      <c r="C81" s="157">
        <v>12</v>
      </c>
      <c r="D81" s="157">
        <v>1</v>
      </c>
      <c r="E81" s="157">
        <v>12</v>
      </c>
      <c r="F81" s="169">
        <v>2</v>
      </c>
      <c r="G81" s="169">
        <v>17</v>
      </c>
      <c r="H81" s="169">
        <v>5</v>
      </c>
      <c r="I81" s="169">
        <v>4</v>
      </c>
      <c r="J81" s="188">
        <f t="shared" si="7"/>
        <v>55</v>
      </c>
    </row>
    <row r="82" spans="1:12" x14ac:dyDescent="0.25">
      <c r="A82" s="278" t="s">
        <v>42</v>
      </c>
      <c r="B82" s="157">
        <v>4</v>
      </c>
      <c r="C82" s="157">
        <v>13</v>
      </c>
      <c r="D82" s="157">
        <v>1</v>
      </c>
      <c r="E82" s="157">
        <v>17</v>
      </c>
      <c r="F82" s="169">
        <v>6</v>
      </c>
      <c r="G82" s="169">
        <v>22</v>
      </c>
      <c r="H82" s="169">
        <v>7</v>
      </c>
      <c r="I82" s="169">
        <v>2</v>
      </c>
      <c r="J82" s="188">
        <f t="shared" si="7"/>
        <v>72</v>
      </c>
    </row>
    <row r="83" spans="1:12" x14ac:dyDescent="0.25">
      <c r="A83" s="278" t="s">
        <v>43</v>
      </c>
      <c r="B83" s="157">
        <v>2</v>
      </c>
      <c r="C83" s="157">
        <v>10</v>
      </c>
      <c r="D83" s="157">
        <v>0</v>
      </c>
      <c r="E83" s="157">
        <v>12</v>
      </c>
      <c r="F83" s="169">
        <v>8</v>
      </c>
      <c r="G83" s="169">
        <v>16</v>
      </c>
      <c r="H83" s="169">
        <v>12</v>
      </c>
      <c r="I83" s="169">
        <v>4</v>
      </c>
      <c r="J83" s="188">
        <f t="shared" si="7"/>
        <v>64</v>
      </c>
    </row>
    <row r="84" spans="1:12" x14ac:dyDescent="0.25">
      <c r="A84" s="278" t="s">
        <v>44</v>
      </c>
      <c r="B84" s="157">
        <v>4</v>
      </c>
      <c r="C84" s="157">
        <v>24</v>
      </c>
      <c r="D84" s="157">
        <v>2</v>
      </c>
      <c r="E84" s="157">
        <v>10</v>
      </c>
      <c r="F84" s="169">
        <v>8</v>
      </c>
      <c r="G84" s="169">
        <v>25</v>
      </c>
      <c r="H84" s="169">
        <v>11</v>
      </c>
      <c r="I84" s="169">
        <v>2</v>
      </c>
      <c r="J84" s="188">
        <f t="shared" si="7"/>
        <v>86</v>
      </c>
    </row>
    <row r="85" spans="1:12" x14ac:dyDescent="0.25">
      <c r="A85" s="278" t="s">
        <v>45</v>
      </c>
      <c r="B85" s="157">
        <v>3</v>
      </c>
      <c r="C85" s="157">
        <v>17</v>
      </c>
      <c r="D85" s="157">
        <v>0</v>
      </c>
      <c r="E85" s="157">
        <v>7</v>
      </c>
      <c r="F85" s="169">
        <v>6</v>
      </c>
      <c r="G85" s="169">
        <v>36</v>
      </c>
      <c r="H85" s="169">
        <v>5</v>
      </c>
      <c r="I85" s="169">
        <v>6</v>
      </c>
      <c r="J85" s="188">
        <f t="shared" si="7"/>
        <v>80</v>
      </c>
    </row>
    <row r="86" spans="1:12" x14ac:dyDescent="0.25">
      <c r="A86" s="278" t="s">
        <v>46</v>
      </c>
      <c r="B86" s="157">
        <v>1</v>
      </c>
      <c r="C86" s="157">
        <v>24</v>
      </c>
      <c r="D86" s="157">
        <v>1</v>
      </c>
      <c r="E86" s="157">
        <v>16</v>
      </c>
      <c r="F86" s="169">
        <v>6</v>
      </c>
      <c r="G86" s="169">
        <v>43</v>
      </c>
      <c r="H86" s="169">
        <v>7</v>
      </c>
      <c r="I86" s="169">
        <v>5</v>
      </c>
      <c r="J86" s="188">
        <f t="shared" si="7"/>
        <v>103</v>
      </c>
    </row>
    <row r="87" spans="1:12" x14ac:dyDescent="0.25">
      <c r="A87" s="278" t="s">
        <v>47</v>
      </c>
      <c r="B87" s="157">
        <v>5</v>
      </c>
      <c r="C87" s="157">
        <v>23</v>
      </c>
      <c r="D87" s="157">
        <v>0</v>
      </c>
      <c r="E87" s="157">
        <v>19</v>
      </c>
      <c r="F87" s="169">
        <v>8</v>
      </c>
      <c r="G87" s="169">
        <v>34</v>
      </c>
      <c r="H87" s="169">
        <v>9</v>
      </c>
      <c r="I87" s="169">
        <v>4</v>
      </c>
      <c r="J87" s="188">
        <f t="shared" si="7"/>
        <v>102</v>
      </c>
    </row>
    <row r="88" spans="1:12" x14ac:dyDescent="0.25">
      <c r="A88" s="278" t="s">
        <v>48</v>
      </c>
      <c r="B88" s="157">
        <v>6</v>
      </c>
      <c r="C88" s="157">
        <v>38</v>
      </c>
      <c r="D88" s="157">
        <v>2</v>
      </c>
      <c r="E88" s="157">
        <v>14</v>
      </c>
      <c r="F88" s="169">
        <v>3</v>
      </c>
      <c r="G88" s="169">
        <v>45</v>
      </c>
      <c r="H88" s="169">
        <v>7</v>
      </c>
      <c r="I88" s="169">
        <v>1</v>
      </c>
      <c r="J88" s="188">
        <f t="shared" si="7"/>
        <v>116</v>
      </c>
    </row>
    <row r="89" spans="1:12" x14ac:dyDescent="0.25">
      <c r="A89" s="278" t="s">
        <v>49</v>
      </c>
      <c r="B89" s="157">
        <v>1</v>
      </c>
      <c r="C89" s="157">
        <v>30</v>
      </c>
      <c r="D89" s="157">
        <v>1</v>
      </c>
      <c r="E89" s="157">
        <v>12</v>
      </c>
      <c r="F89" s="169">
        <v>5</v>
      </c>
      <c r="G89" s="169">
        <v>33</v>
      </c>
      <c r="H89" s="169">
        <v>14</v>
      </c>
      <c r="I89" s="169">
        <v>4</v>
      </c>
      <c r="J89" s="188">
        <f t="shared" si="7"/>
        <v>100</v>
      </c>
    </row>
    <row r="90" spans="1:12" x14ac:dyDescent="0.25">
      <c r="A90" s="278" t="s">
        <v>50</v>
      </c>
      <c r="B90" s="157">
        <v>0</v>
      </c>
      <c r="C90" s="157">
        <v>18</v>
      </c>
      <c r="D90" s="157">
        <v>0</v>
      </c>
      <c r="E90" s="157">
        <v>9</v>
      </c>
      <c r="F90" s="169">
        <v>4</v>
      </c>
      <c r="G90" s="169">
        <v>25</v>
      </c>
      <c r="H90" s="169">
        <v>5</v>
      </c>
      <c r="I90" s="169">
        <v>6</v>
      </c>
      <c r="J90" s="188">
        <f t="shared" si="7"/>
        <v>67</v>
      </c>
    </row>
    <row r="91" spans="1:12" x14ac:dyDescent="0.25">
      <c r="A91" s="278" t="s">
        <v>51</v>
      </c>
      <c r="B91" s="157">
        <v>2</v>
      </c>
      <c r="C91" s="157">
        <v>10</v>
      </c>
      <c r="D91" s="157">
        <v>0</v>
      </c>
      <c r="E91" s="157">
        <v>3</v>
      </c>
      <c r="F91" s="169">
        <v>5</v>
      </c>
      <c r="G91" s="169">
        <v>10</v>
      </c>
      <c r="H91" s="169">
        <v>0</v>
      </c>
      <c r="I91" s="169">
        <v>1</v>
      </c>
      <c r="J91" s="188">
        <f t="shared" si="7"/>
        <v>31</v>
      </c>
    </row>
    <row r="92" spans="1:12" x14ac:dyDescent="0.25">
      <c r="A92" s="278" t="s">
        <v>52</v>
      </c>
      <c r="B92" s="157">
        <v>1</v>
      </c>
      <c r="C92" s="157">
        <v>0</v>
      </c>
      <c r="D92" s="157">
        <v>0</v>
      </c>
      <c r="E92" s="157">
        <v>0</v>
      </c>
      <c r="F92" s="169">
        <v>0</v>
      </c>
      <c r="G92" s="169">
        <v>2</v>
      </c>
      <c r="H92" s="169">
        <v>0</v>
      </c>
      <c r="I92" s="169">
        <v>1</v>
      </c>
      <c r="J92" s="188">
        <f t="shared" si="7"/>
        <v>4</v>
      </c>
    </row>
    <row r="93" spans="1:12" x14ac:dyDescent="0.25">
      <c r="A93" s="156" t="s">
        <v>19</v>
      </c>
      <c r="B93" s="192">
        <f>SUM(B72:B92)</f>
        <v>48</v>
      </c>
      <c r="C93" s="192">
        <f t="shared" ref="C93:I93" si="8">SUM(C72:C92)</f>
        <v>309</v>
      </c>
      <c r="D93" s="192">
        <f t="shared" si="8"/>
        <v>15</v>
      </c>
      <c r="E93" s="192">
        <f t="shared" si="8"/>
        <v>214</v>
      </c>
      <c r="F93" s="192">
        <f t="shared" si="8"/>
        <v>97</v>
      </c>
      <c r="G93" s="192">
        <f t="shared" si="8"/>
        <v>413</v>
      </c>
      <c r="H93" s="192">
        <f t="shared" si="8"/>
        <v>146</v>
      </c>
      <c r="I93" s="192">
        <f t="shared" si="8"/>
        <v>48</v>
      </c>
      <c r="J93" s="192">
        <f>SUM(B93:I93)</f>
        <v>1290</v>
      </c>
      <c r="K93" s="55"/>
      <c r="L93" s="55"/>
    </row>
    <row r="96" spans="1:12" x14ac:dyDescent="0.25">
      <c r="A96" s="93" t="s">
        <v>368</v>
      </c>
      <c r="B96"/>
      <c r="C96"/>
      <c r="D96"/>
      <c r="E96"/>
      <c r="F96"/>
      <c r="G96"/>
      <c r="H96"/>
      <c r="I96"/>
      <c r="J96"/>
    </row>
    <row r="97" spans="1:18" ht="5.25" customHeight="1" x14ac:dyDescent="0.25">
      <c r="A97" s="271"/>
      <c r="B97"/>
      <c r="C97"/>
      <c r="D97"/>
      <c r="E97"/>
      <c r="F97"/>
      <c r="G97"/>
      <c r="H97"/>
      <c r="I97" s="271"/>
      <c r="J97" s="271"/>
    </row>
    <row r="98" spans="1:18" x14ac:dyDescent="0.25">
      <c r="A98" s="189" t="s">
        <v>366</v>
      </c>
      <c r="B98" s="189" t="s">
        <v>360</v>
      </c>
      <c r="C98" s="189" t="s">
        <v>359</v>
      </c>
      <c r="D98" s="189" t="s">
        <v>358</v>
      </c>
      <c r="E98" s="189" t="s">
        <v>357</v>
      </c>
      <c r="F98" s="189" t="s">
        <v>356</v>
      </c>
      <c r="G98" s="189" t="s">
        <v>355</v>
      </c>
      <c r="H98" s="189" t="s">
        <v>354</v>
      </c>
      <c r="I98" s="189" t="s">
        <v>353</v>
      </c>
      <c r="J98" s="270" t="s">
        <v>11</v>
      </c>
    </row>
    <row r="99" spans="1:18" x14ac:dyDescent="0.25">
      <c r="A99" s="275" t="s">
        <v>67</v>
      </c>
      <c r="B99" s="169">
        <v>183</v>
      </c>
      <c r="C99" s="170">
        <v>1127</v>
      </c>
      <c r="D99" s="169">
        <v>54</v>
      </c>
      <c r="E99" s="157">
        <v>733</v>
      </c>
      <c r="F99" s="157">
        <v>360</v>
      </c>
      <c r="G99" s="170">
        <v>1252</v>
      </c>
      <c r="H99" s="169">
        <v>543</v>
      </c>
      <c r="I99" s="169">
        <v>138</v>
      </c>
      <c r="J99" s="188">
        <f t="shared" ref="J99:J104" si="9">SUM(B99:I99)</f>
        <v>4390</v>
      </c>
    </row>
    <row r="100" spans="1:18" x14ac:dyDescent="0.25">
      <c r="A100" s="275" t="s">
        <v>68</v>
      </c>
      <c r="B100" s="169">
        <v>3</v>
      </c>
      <c r="C100" s="157">
        <v>12</v>
      </c>
      <c r="D100" s="169">
        <v>0</v>
      </c>
      <c r="E100" s="157">
        <v>7</v>
      </c>
      <c r="F100" s="157">
        <v>0</v>
      </c>
      <c r="G100" s="157">
        <v>7</v>
      </c>
      <c r="H100" s="169">
        <v>2</v>
      </c>
      <c r="I100" s="169">
        <v>0</v>
      </c>
      <c r="J100" s="188">
        <f t="shared" si="9"/>
        <v>31</v>
      </c>
    </row>
    <row r="101" spans="1:18" x14ac:dyDescent="0.25">
      <c r="A101" s="275" t="s">
        <v>69</v>
      </c>
      <c r="B101" s="169">
        <v>1</v>
      </c>
      <c r="C101" s="157">
        <v>0</v>
      </c>
      <c r="D101" s="169">
        <v>2</v>
      </c>
      <c r="E101" s="157">
        <v>12</v>
      </c>
      <c r="F101" s="157">
        <v>8</v>
      </c>
      <c r="G101" s="157">
        <v>8</v>
      </c>
      <c r="H101" s="169">
        <v>0</v>
      </c>
      <c r="I101" s="169">
        <v>2</v>
      </c>
      <c r="J101" s="188">
        <f t="shared" si="9"/>
        <v>33</v>
      </c>
    </row>
    <row r="102" spans="1:18" x14ac:dyDescent="0.25">
      <c r="A102" s="275" t="s">
        <v>70</v>
      </c>
      <c r="B102" s="169">
        <v>0</v>
      </c>
      <c r="C102" s="157">
        <v>0</v>
      </c>
      <c r="D102" s="169">
        <v>0</v>
      </c>
      <c r="E102" s="157">
        <v>7</v>
      </c>
      <c r="F102" s="157">
        <v>1</v>
      </c>
      <c r="G102" s="157">
        <v>8</v>
      </c>
      <c r="H102" s="169">
        <v>0</v>
      </c>
      <c r="I102" s="169">
        <v>0</v>
      </c>
      <c r="J102" s="188">
        <f t="shared" si="9"/>
        <v>16</v>
      </c>
    </row>
    <row r="103" spans="1:18" x14ac:dyDescent="0.25">
      <c r="A103" s="275" t="s">
        <v>71</v>
      </c>
      <c r="B103" s="169">
        <v>0</v>
      </c>
      <c r="C103" s="157">
        <v>23</v>
      </c>
      <c r="D103" s="169">
        <v>0</v>
      </c>
      <c r="E103" s="157">
        <v>0</v>
      </c>
      <c r="F103" s="157">
        <v>0</v>
      </c>
      <c r="G103" s="157">
        <v>0</v>
      </c>
      <c r="H103" s="169">
        <v>0</v>
      </c>
      <c r="I103" s="169">
        <v>0</v>
      </c>
      <c r="J103" s="188">
        <f t="shared" si="9"/>
        <v>23</v>
      </c>
    </row>
    <row r="104" spans="1:18" x14ac:dyDescent="0.25">
      <c r="A104" s="275" t="s">
        <v>19</v>
      </c>
      <c r="B104" s="192">
        <f t="shared" ref="B104:I104" si="10">SUM(B99:B103)</f>
        <v>187</v>
      </c>
      <c r="C104" s="192">
        <f t="shared" si="10"/>
        <v>1162</v>
      </c>
      <c r="D104" s="192">
        <f t="shared" si="10"/>
        <v>56</v>
      </c>
      <c r="E104" s="192">
        <f t="shared" si="10"/>
        <v>759</v>
      </c>
      <c r="F104" s="192">
        <f t="shared" si="10"/>
        <v>369</v>
      </c>
      <c r="G104" s="192">
        <f t="shared" si="10"/>
        <v>1275</v>
      </c>
      <c r="H104" s="192">
        <f t="shared" si="10"/>
        <v>545</v>
      </c>
      <c r="I104" s="192">
        <f t="shared" si="10"/>
        <v>140</v>
      </c>
      <c r="J104" s="188">
        <f t="shared" si="9"/>
        <v>4493</v>
      </c>
      <c r="K104" s="55"/>
    </row>
    <row r="105" spans="1:18" x14ac:dyDescent="0.25">
      <c r="A105" s="277"/>
      <c r="B105" s="256"/>
      <c r="C105" s="256"/>
      <c r="D105" s="256"/>
      <c r="E105" s="256"/>
      <c r="F105" s="256"/>
      <c r="G105" s="256"/>
      <c r="H105" s="256"/>
      <c r="I105" s="256"/>
      <c r="J105" s="276"/>
    </row>
    <row r="106" spans="1:18" x14ac:dyDescent="0.25">
      <c r="A106"/>
      <c r="B106"/>
      <c r="C106"/>
      <c r="D106"/>
      <c r="E106"/>
      <c r="F106"/>
      <c r="G106"/>
      <c r="H106"/>
      <c r="I106"/>
      <c r="J106"/>
    </row>
    <row r="107" spans="1:18" x14ac:dyDescent="0.25">
      <c r="A107" s="93" t="s">
        <v>367</v>
      </c>
      <c r="B107"/>
      <c r="C107"/>
      <c r="D107"/>
      <c r="E107"/>
      <c r="F107"/>
      <c r="G107"/>
      <c r="H107"/>
      <c r="I107"/>
      <c r="J107"/>
    </row>
    <row r="108" spans="1:18" ht="5.25" customHeight="1" x14ac:dyDescent="0.25">
      <c r="A108" s="271"/>
      <c r="B108" s="271"/>
      <c r="C108" s="271"/>
      <c r="D108" s="271"/>
      <c r="E108" s="271"/>
      <c r="F108" s="271"/>
      <c r="G108" s="271"/>
      <c r="H108" s="271"/>
      <c r="I108" s="271"/>
      <c r="J108" s="271"/>
      <c r="K108" s="87"/>
      <c r="L108" s="87"/>
      <c r="M108" s="87"/>
      <c r="N108" s="87"/>
      <c r="O108" s="87"/>
      <c r="P108" s="87"/>
      <c r="Q108" s="87"/>
      <c r="R108" s="87"/>
    </row>
    <row r="109" spans="1:18" x14ac:dyDescent="0.25">
      <c r="A109" s="189" t="s">
        <v>366</v>
      </c>
      <c r="B109" s="189" t="s">
        <v>360</v>
      </c>
      <c r="C109" s="189" t="s">
        <v>359</v>
      </c>
      <c r="D109" s="189" t="s">
        <v>358</v>
      </c>
      <c r="E109" s="189" t="s">
        <v>357</v>
      </c>
      <c r="F109" s="189" t="s">
        <v>356</v>
      </c>
      <c r="G109" s="189" t="s">
        <v>355</v>
      </c>
      <c r="H109" s="189" t="s">
        <v>354</v>
      </c>
      <c r="I109" s="189" t="s">
        <v>353</v>
      </c>
      <c r="J109" s="270" t="s">
        <v>11</v>
      </c>
    </row>
    <row r="110" spans="1:18" x14ac:dyDescent="0.25">
      <c r="A110" s="275" t="s">
        <v>67</v>
      </c>
      <c r="B110" s="157">
        <v>16</v>
      </c>
      <c r="C110" s="169">
        <v>108</v>
      </c>
      <c r="D110" s="157">
        <v>5</v>
      </c>
      <c r="E110" s="169">
        <v>66</v>
      </c>
      <c r="F110" s="157">
        <v>48</v>
      </c>
      <c r="G110" s="157">
        <v>92</v>
      </c>
      <c r="H110" s="157">
        <v>38</v>
      </c>
      <c r="I110" s="169">
        <v>9</v>
      </c>
      <c r="J110" s="188">
        <f t="shared" ref="J110:J115" si="11">SUM(B110:I110)</f>
        <v>382</v>
      </c>
    </row>
    <row r="111" spans="1:18" x14ac:dyDescent="0.25">
      <c r="A111" s="275" t="s">
        <v>68</v>
      </c>
      <c r="B111" s="157">
        <v>0</v>
      </c>
      <c r="C111" s="169">
        <v>1</v>
      </c>
      <c r="D111" s="170">
        <v>0</v>
      </c>
      <c r="E111" s="169">
        <v>2</v>
      </c>
      <c r="F111" s="157">
        <v>0</v>
      </c>
      <c r="G111" s="170">
        <v>1</v>
      </c>
      <c r="H111" s="157">
        <v>0</v>
      </c>
      <c r="I111" s="169">
        <v>0</v>
      </c>
      <c r="J111" s="188">
        <f t="shared" si="11"/>
        <v>4</v>
      </c>
    </row>
    <row r="112" spans="1:18" x14ac:dyDescent="0.25">
      <c r="A112" s="275" t="s">
        <v>69</v>
      </c>
      <c r="B112" s="157">
        <v>0</v>
      </c>
      <c r="C112" s="169">
        <v>0</v>
      </c>
      <c r="D112" s="157">
        <v>0</v>
      </c>
      <c r="E112" s="169">
        <v>4</v>
      </c>
      <c r="F112" s="157">
        <v>0</v>
      </c>
      <c r="G112" s="157">
        <v>2</v>
      </c>
      <c r="H112" s="157">
        <v>0</v>
      </c>
      <c r="I112" s="169">
        <v>0</v>
      </c>
      <c r="J112" s="188">
        <f t="shared" si="11"/>
        <v>6</v>
      </c>
    </row>
    <row r="113" spans="1:18" x14ac:dyDescent="0.25">
      <c r="A113" s="275" t="s">
        <v>70</v>
      </c>
      <c r="B113" s="157">
        <v>0</v>
      </c>
      <c r="C113" s="169">
        <v>0</v>
      </c>
      <c r="D113" s="157">
        <v>0</v>
      </c>
      <c r="E113" s="169">
        <v>1</v>
      </c>
      <c r="F113" s="157">
        <v>0</v>
      </c>
      <c r="G113" s="157">
        <v>4</v>
      </c>
      <c r="H113" s="157">
        <v>0</v>
      </c>
      <c r="I113" s="169">
        <v>0</v>
      </c>
      <c r="J113" s="188">
        <f t="shared" si="11"/>
        <v>5</v>
      </c>
    </row>
    <row r="114" spans="1:18" x14ac:dyDescent="0.25">
      <c r="A114" s="275" t="s">
        <v>71</v>
      </c>
      <c r="B114" s="157">
        <v>0</v>
      </c>
      <c r="C114" s="169">
        <v>5</v>
      </c>
      <c r="D114" s="157">
        <v>0</v>
      </c>
      <c r="E114" s="169">
        <v>0</v>
      </c>
      <c r="F114" s="157">
        <v>0</v>
      </c>
      <c r="G114" s="157">
        <v>0</v>
      </c>
      <c r="H114" s="157">
        <v>0</v>
      </c>
      <c r="I114" s="169">
        <v>0</v>
      </c>
      <c r="J114" s="188">
        <f t="shared" si="11"/>
        <v>5</v>
      </c>
    </row>
    <row r="115" spans="1:18" x14ac:dyDescent="0.25">
      <c r="A115" s="275" t="s">
        <v>19</v>
      </c>
      <c r="B115" s="192">
        <f t="shared" ref="B115:I115" si="12">SUM(B110:B114)</f>
        <v>16</v>
      </c>
      <c r="C115" s="192">
        <f t="shared" si="12"/>
        <v>114</v>
      </c>
      <c r="D115" s="192">
        <f t="shared" si="12"/>
        <v>5</v>
      </c>
      <c r="E115" s="192">
        <f t="shared" si="12"/>
        <v>73</v>
      </c>
      <c r="F115" s="192">
        <f t="shared" si="12"/>
        <v>48</v>
      </c>
      <c r="G115" s="192">
        <f t="shared" si="12"/>
        <v>99</v>
      </c>
      <c r="H115" s="192">
        <f t="shared" si="12"/>
        <v>38</v>
      </c>
      <c r="I115" s="192">
        <f t="shared" si="12"/>
        <v>9</v>
      </c>
      <c r="J115" s="188">
        <f t="shared" si="11"/>
        <v>402</v>
      </c>
      <c r="K115" s="55"/>
    </row>
    <row r="116" spans="1:18" x14ac:dyDescent="0.25">
      <c r="A116" s="274"/>
      <c r="B116" s="256"/>
      <c r="C116" s="256"/>
      <c r="D116" s="256"/>
      <c r="E116" s="256"/>
      <c r="F116" s="256"/>
      <c r="G116" s="256"/>
      <c r="H116" s="256"/>
      <c r="I116" s="256"/>
      <c r="J116" s="256"/>
    </row>
    <row r="117" spans="1:18" x14ac:dyDescent="0.25">
      <c r="A117" s="93" t="s">
        <v>365</v>
      </c>
      <c r="B117"/>
      <c r="C117"/>
      <c r="D117"/>
      <c r="E117"/>
      <c r="F117"/>
      <c r="G117"/>
      <c r="H117"/>
      <c r="I117"/>
      <c r="J117"/>
    </row>
    <row r="118" spans="1:18" ht="5.25" customHeight="1" x14ac:dyDescent="0.25">
      <c r="A118" s="271"/>
      <c r="B118" s="271"/>
      <c r="C118" s="271"/>
      <c r="D118" s="271"/>
      <c r="E118" s="271"/>
      <c r="F118" s="271"/>
      <c r="G118" s="271"/>
      <c r="H118" s="271"/>
      <c r="I118" s="271"/>
      <c r="J118" s="271"/>
      <c r="K118" s="87"/>
      <c r="L118" s="87"/>
      <c r="M118" s="87"/>
      <c r="N118" s="87"/>
      <c r="O118" s="87"/>
      <c r="P118" s="87"/>
      <c r="Q118" s="87"/>
      <c r="R118" s="87"/>
    </row>
    <row r="119" spans="1:18" x14ac:dyDescent="0.25">
      <c r="A119" s="189" t="s">
        <v>361</v>
      </c>
      <c r="B119" s="189" t="s">
        <v>360</v>
      </c>
      <c r="C119" s="189" t="s">
        <v>359</v>
      </c>
      <c r="D119" s="189" t="s">
        <v>358</v>
      </c>
      <c r="E119" s="189" t="s">
        <v>357</v>
      </c>
      <c r="F119" s="189" t="s">
        <v>356</v>
      </c>
      <c r="G119" s="189" t="s">
        <v>355</v>
      </c>
      <c r="H119" s="189" t="s">
        <v>354</v>
      </c>
      <c r="I119" s="189" t="s">
        <v>353</v>
      </c>
      <c r="J119" s="270" t="s">
        <v>11</v>
      </c>
    </row>
    <row r="120" spans="1:18" x14ac:dyDescent="0.25">
      <c r="A120" s="269" t="s">
        <v>55</v>
      </c>
      <c r="B120" s="169">
        <v>30</v>
      </c>
      <c r="C120" s="157">
        <v>291</v>
      </c>
      <c r="D120" s="157">
        <v>8</v>
      </c>
      <c r="E120" s="157">
        <v>116</v>
      </c>
      <c r="F120" s="169">
        <v>69</v>
      </c>
      <c r="G120" s="169">
        <v>310</v>
      </c>
      <c r="H120" s="157">
        <v>164</v>
      </c>
      <c r="I120" s="157">
        <v>35</v>
      </c>
      <c r="J120" s="273">
        <f t="shared" ref="J120:J137" si="13">SUM(B120:I120)</f>
        <v>1023</v>
      </c>
    </row>
    <row r="121" spans="1:18" x14ac:dyDescent="0.25">
      <c r="A121" s="192" t="s">
        <v>364</v>
      </c>
      <c r="B121" s="169">
        <v>40</v>
      </c>
      <c r="C121" s="157">
        <v>181</v>
      </c>
      <c r="D121" s="157">
        <v>14</v>
      </c>
      <c r="E121" s="157">
        <v>159</v>
      </c>
      <c r="F121" s="169">
        <v>68</v>
      </c>
      <c r="G121" s="169">
        <v>261</v>
      </c>
      <c r="H121" s="157">
        <v>123</v>
      </c>
      <c r="I121" s="157">
        <v>25</v>
      </c>
      <c r="J121" s="273">
        <f t="shared" si="13"/>
        <v>871</v>
      </c>
    </row>
    <row r="122" spans="1:18" x14ac:dyDescent="0.25">
      <c r="A122" s="269" t="s">
        <v>351</v>
      </c>
      <c r="B122" s="169">
        <v>25</v>
      </c>
      <c r="C122" s="157">
        <v>225</v>
      </c>
      <c r="D122" s="157">
        <v>9</v>
      </c>
      <c r="E122" s="157">
        <v>160</v>
      </c>
      <c r="F122" s="169">
        <v>68</v>
      </c>
      <c r="G122" s="169">
        <v>204</v>
      </c>
      <c r="H122" s="157">
        <v>40</v>
      </c>
      <c r="I122" s="157">
        <v>23</v>
      </c>
      <c r="J122" s="273">
        <f t="shared" si="13"/>
        <v>754</v>
      </c>
    </row>
    <row r="123" spans="1:18" x14ac:dyDescent="0.25">
      <c r="A123" s="192" t="s">
        <v>349</v>
      </c>
      <c r="B123" s="169">
        <v>32</v>
      </c>
      <c r="C123" s="157">
        <v>195</v>
      </c>
      <c r="D123" s="157">
        <v>9</v>
      </c>
      <c r="E123" s="157">
        <v>144</v>
      </c>
      <c r="F123" s="169">
        <v>59</v>
      </c>
      <c r="G123" s="169">
        <v>181</v>
      </c>
      <c r="H123" s="157">
        <v>76</v>
      </c>
      <c r="I123" s="157">
        <v>25</v>
      </c>
      <c r="J123" s="273">
        <f t="shared" si="13"/>
        <v>721</v>
      </c>
    </row>
    <row r="124" spans="1:18" x14ac:dyDescent="0.25">
      <c r="A124" s="192" t="s">
        <v>343</v>
      </c>
      <c r="B124" s="169">
        <v>35</v>
      </c>
      <c r="C124" s="157">
        <v>94</v>
      </c>
      <c r="D124" s="157">
        <v>1</v>
      </c>
      <c r="E124" s="157">
        <v>63</v>
      </c>
      <c r="F124" s="169">
        <v>40</v>
      </c>
      <c r="G124" s="169">
        <v>129</v>
      </c>
      <c r="H124" s="157">
        <v>36</v>
      </c>
      <c r="I124" s="157">
        <v>22</v>
      </c>
      <c r="J124" s="273">
        <f t="shared" si="13"/>
        <v>420</v>
      </c>
    </row>
    <row r="125" spans="1:18" x14ac:dyDescent="0.25">
      <c r="A125" s="192" t="s">
        <v>17</v>
      </c>
      <c r="B125" s="169">
        <v>5</v>
      </c>
      <c r="C125" s="157">
        <v>68</v>
      </c>
      <c r="D125" s="157">
        <v>3</v>
      </c>
      <c r="E125" s="157">
        <v>31</v>
      </c>
      <c r="F125" s="169">
        <v>26</v>
      </c>
      <c r="G125" s="169">
        <v>86</v>
      </c>
      <c r="H125" s="157">
        <v>25</v>
      </c>
      <c r="I125" s="157">
        <v>2</v>
      </c>
      <c r="J125" s="273">
        <f t="shared" si="13"/>
        <v>246</v>
      </c>
    </row>
    <row r="126" spans="1:18" x14ac:dyDescent="0.25">
      <c r="A126" s="192" t="s">
        <v>348</v>
      </c>
      <c r="B126" s="169">
        <v>9</v>
      </c>
      <c r="C126" s="157">
        <v>22</v>
      </c>
      <c r="D126" s="157">
        <v>3</v>
      </c>
      <c r="E126" s="157">
        <v>21</v>
      </c>
      <c r="F126" s="169">
        <v>10</v>
      </c>
      <c r="G126" s="169">
        <v>35</v>
      </c>
      <c r="H126" s="157">
        <v>10</v>
      </c>
      <c r="I126" s="157">
        <v>1</v>
      </c>
      <c r="J126" s="273">
        <f t="shared" si="13"/>
        <v>111</v>
      </c>
    </row>
    <row r="127" spans="1:18" x14ac:dyDescent="0.25">
      <c r="A127" s="192" t="s">
        <v>363</v>
      </c>
      <c r="B127" s="169">
        <v>2</v>
      </c>
      <c r="C127" s="157">
        <v>20</v>
      </c>
      <c r="D127" s="157">
        <v>0</v>
      </c>
      <c r="E127" s="157">
        <v>5</v>
      </c>
      <c r="F127" s="169">
        <v>4</v>
      </c>
      <c r="G127" s="169">
        <v>21</v>
      </c>
      <c r="H127" s="157">
        <v>37</v>
      </c>
      <c r="I127" s="157">
        <v>0</v>
      </c>
      <c r="J127" s="273">
        <f t="shared" si="13"/>
        <v>89</v>
      </c>
    </row>
    <row r="128" spans="1:18" x14ac:dyDescent="0.25">
      <c r="A128" s="269" t="s">
        <v>315</v>
      </c>
      <c r="B128" s="169">
        <v>2</v>
      </c>
      <c r="C128" s="157">
        <v>15</v>
      </c>
      <c r="D128" s="157">
        <v>1</v>
      </c>
      <c r="E128" s="170">
        <v>17</v>
      </c>
      <c r="F128" s="169">
        <v>10</v>
      </c>
      <c r="G128" s="169">
        <v>22</v>
      </c>
      <c r="H128" s="157">
        <v>12</v>
      </c>
      <c r="I128" s="170">
        <v>3</v>
      </c>
      <c r="J128" s="273">
        <f t="shared" si="13"/>
        <v>82</v>
      </c>
    </row>
    <row r="129" spans="1:18" x14ac:dyDescent="0.25">
      <c r="A129" s="268" t="s">
        <v>63</v>
      </c>
      <c r="B129" s="169">
        <v>3</v>
      </c>
      <c r="C129" s="157">
        <v>8</v>
      </c>
      <c r="D129" s="157">
        <v>6</v>
      </c>
      <c r="E129" s="157">
        <v>20</v>
      </c>
      <c r="F129" s="169">
        <v>1</v>
      </c>
      <c r="G129" s="169">
        <v>1</v>
      </c>
      <c r="H129" s="157">
        <v>1</v>
      </c>
      <c r="I129" s="157">
        <v>0</v>
      </c>
      <c r="J129" s="273">
        <f t="shared" si="13"/>
        <v>40</v>
      </c>
    </row>
    <row r="130" spans="1:18" x14ac:dyDescent="0.25">
      <c r="A130" s="192" t="s">
        <v>344</v>
      </c>
      <c r="B130" s="169">
        <v>2</v>
      </c>
      <c r="C130" s="157">
        <v>7</v>
      </c>
      <c r="D130" s="157">
        <v>0</v>
      </c>
      <c r="E130" s="157">
        <v>4</v>
      </c>
      <c r="F130" s="169">
        <v>4</v>
      </c>
      <c r="G130" s="169">
        <v>8</v>
      </c>
      <c r="H130" s="157">
        <v>10</v>
      </c>
      <c r="I130" s="157">
        <v>1</v>
      </c>
      <c r="J130" s="273">
        <f t="shared" si="13"/>
        <v>36</v>
      </c>
    </row>
    <row r="131" spans="1:18" x14ac:dyDescent="0.25">
      <c r="A131" s="192" t="s">
        <v>350</v>
      </c>
      <c r="B131" s="169">
        <v>1</v>
      </c>
      <c r="C131" s="157">
        <v>17</v>
      </c>
      <c r="D131" s="157">
        <v>2</v>
      </c>
      <c r="E131" s="170">
        <v>1</v>
      </c>
      <c r="F131" s="169">
        <v>6</v>
      </c>
      <c r="G131" s="169">
        <v>4</v>
      </c>
      <c r="H131" s="157">
        <v>0</v>
      </c>
      <c r="I131" s="170">
        <v>3</v>
      </c>
      <c r="J131" s="273">
        <f t="shared" si="13"/>
        <v>34</v>
      </c>
    </row>
    <row r="132" spans="1:18" x14ac:dyDescent="0.25">
      <c r="A132" s="192" t="s">
        <v>22</v>
      </c>
      <c r="B132" s="169">
        <v>0</v>
      </c>
      <c r="C132" s="157">
        <v>11</v>
      </c>
      <c r="D132" s="157">
        <v>0</v>
      </c>
      <c r="E132" s="157">
        <v>8</v>
      </c>
      <c r="F132" s="169">
        <v>1</v>
      </c>
      <c r="G132" s="169">
        <v>6</v>
      </c>
      <c r="H132" s="157">
        <v>1</v>
      </c>
      <c r="I132" s="157">
        <v>0</v>
      </c>
      <c r="J132" s="273">
        <f t="shared" si="13"/>
        <v>27</v>
      </c>
    </row>
    <row r="133" spans="1:18" x14ac:dyDescent="0.25">
      <c r="A133" s="192" t="s">
        <v>347</v>
      </c>
      <c r="B133" s="169">
        <v>0</v>
      </c>
      <c r="C133" s="157">
        <v>7</v>
      </c>
      <c r="D133" s="157">
        <v>0</v>
      </c>
      <c r="E133" s="157">
        <v>6</v>
      </c>
      <c r="F133" s="169">
        <v>3</v>
      </c>
      <c r="G133" s="169">
        <v>0</v>
      </c>
      <c r="H133" s="157">
        <v>3</v>
      </c>
      <c r="I133" s="157">
        <v>0</v>
      </c>
      <c r="J133" s="273">
        <f t="shared" si="13"/>
        <v>19</v>
      </c>
    </row>
    <row r="134" spans="1:18" x14ac:dyDescent="0.25">
      <c r="A134" s="192" t="s">
        <v>319</v>
      </c>
      <c r="B134" s="169">
        <v>0</v>
      </c>
      <c r="C134" s="157">
        <v>1</v>
      </c>
      <c r="D134" s="157">
        <v>0</v>
      </c>
      <c r="E134" s="157">
        <v>3</v>
      </c>
      <c r="F134" s="169">
        <v>0</v>
      </c>
      <c r="G134" s="169">
        <v>3</v>
      </c>
      <c r="H134" s="157">
        <v>6</v>
      </c>
      <c r="I134" s="157">
        <v>0</v>
      </c>
      <c r="J134" s="273">
        <f t="shared" si="13"/>
        <v>13</v>
      </c>
    </row>
    <row r="135" spans="1:18" x14ac:dyDescent="0.25">
      <c r="A135" s="269" t="s">
        <v>345</v>
      </c>
      <c r="B135" s="169">
        <v>1</v>
      </c>
      <c r="C135" s="157">
        <v>0</v>
      </c>
      <c r="D135" s="157">
        <v>0</v>
      </c>
      <c r="E135" s="157">
        <v>1</v>
      </c>
      <c r="F135" s="169">
        <v>0</v>
      </c>
      <c r="G135" s="169">
        <v>4</v>
      </c>
      <c r="H135" s="157">
        <v>1</v>
      </c>
      <c r="I135" s="157">
        <v>0</v>
      </c>
      <c r="J135" s="273">
        <f t="shared" si="13"/>
        <v>7</v>
      </c>
    </row>
    <row r="136" spans="1:18" x14ac:dyDescent="0.25">
      <c r="A136" s="269" t="s">
        <v>62</v>
      </c>
      <c r="B136" s="170">
        <v>0</v>
      </c>
      <c r="C136" s="170">
        <v>0</v>
      </c>
      <c r="D136" s="157">
        <v>0</v>
      </c>
      <c r="E136" s="157">
        <v>0</v>
      </c>
      <c r="F136" s="157">
        <v>0</v>
      </c>
      <c r="G136" s="157">
        <v>0</v>
      </c>
      <c r="H136" s="157">
        <v>0</v>
      </c>
      <c r="I136" s="170">
        <v>0</v>
      </c>
      <c r="J136" s="273">
        <f t="shared" si="13"/>
        <v>0</v>
      </c>
    </row>
    <row r="137" spans="1:18" x14ac:dyDescent="0.25">
      <c r="A137" s="192" t="s">
        <v>19</v>
      </c>
      <c r="B137" s="192">
        <f t="shared" ref="B137:I137" si="14">SUM(B120:B136)</f>
        <v>187</v>
      </c>
      <c r="C137" s="192">
        <f t="shared" si="14"/>
        <v>1162</v>
      </c>
      <c r="D137" s="192">
        <f t="shared" si="14"/>
        <v>56</v>
      </c>
      <c r="E137" s="192">
        <f t="shared" si="14"/>
        <v>759</v>
      </c>
      <c r="F137" s="192">
        <f t="shared" si="14"/>
        <v>369</v>
      </c>
      <c r="G137" s="192">
        <f t="shared" si="14"/>
        <v>1275</v>
      </c>
      <c r="H137" s="192">
        <f t="shared" si="14"/>
        <v>545</v>
      </c>
      <c r="I137" s="192">
        <f t="shared" si="14"/>
        <v>140</v>
      </c>
      <c r="J137" s="188">
        <f t="shared" si="13"/>
        <v>4493</v>
      </c>
      <c r="K137" s="66"/>
    </row>
    <row r="138" spans="1:18" x14ac:dyDescent="0.25">
      <c r="A138"/>
      <c r="B138"/>
      <c r="C138"/>
      <c r="D138"/>
      <c r="E138"/>
      <c r="F138"/>
      <c r="G138"/>
      <c r="H138"/>
      <c r="I138"/>
      <c r="J138"/>
    </row>
    <row r="139" spans="1:18" x14ac:dyDescent="0.25">
      <c r="A139" s="93" t="s">
        <v>362</v>
      </c>
      <c r="B139"/>
      <c r="C139"/>
      <c r="D139"/>
      <c r="E139"/>
      <c r="F139"/>
      <c r="G139"/>
      <c r="H139"/>
      <c r="I139"/>
      <c r="J139"/>
    </row>
    <row r="140" spans="1:18" ht="5.25" customHeight="1" x14ac:dyDescent="0.25">
      <c r="A140" s="271"/>
      <c r="B140" s="271"/>
      <c r="C140" s="271"/>
      <c r="D140" s="271"/>
      <c r="E140" s="271"/>
      <c r="F140" s="271"/>
      <c r="G140" s="271"/>
      <c r="H140" s="271"/>
      <c r="I140" s="271"/>
      <c r="J140" s="271"/>
      <c r="K140" s="87"/>
      <c r="L140" s="87"/>
      <c r="M140" s="87"/>
      <c r="N140" s="87"/>
      <c r="O140" s="87"/>
      <c r="P140" s="87"/>
      <c r="Q140" s="87"/>
      <c r="R140" s="87"/>
    </row>
    <row r="141" spans="1:18" x14ac:dyDescent="0.25">
      <c r="A141" s="189" t="s">
        <v>361</v>
      </c>
      <c r="B141" s="189" t="s">
        <v>360</v>
      </c>
      <c r="C141" s="189" t="s">
        <v>359</v>
      </c>
      <c r="D141" s="189" t="s">
        <v>358</v>
      </c>
      <c r="E141" s="189" t="s">
        <v>357</v>
      </c>
      <c r="F141" s="189" t="s">
        <v>356</v>
      </c>
      <c r="G141" s="189" t="s">
        <v>355</v>
      </c>
      <c r="H141" s="189" t="s">
        <v>354</v>
      </c>
      <c r="I141" s="189" t="s">
        <v>353</v>
      </c>
      <c r="J141" s="270" t="s">
        <v>11</v>
      </c>
    </row>
    <row r="142" spans="1:18" x14ac:dyDescent="0.25">
      <c r="A142" s="269" t="s">
        <v>55</v>
      </c>
      <c r="B142" s="157">
        <v>4</v>
      </c>
      <c r="C142" s="169">
        <v>54</v>
      </c>
      <c r="D142" s="157">
        <v>2</v>
      </c>
      <c r="E142" s="157">
        <v>24</v>
      </c>
      <c r="F142" s="157">
        <v>27</v>
      </c>
      <c r="G142" s="157">
        <v>48</v>
      </c>
      <c r="H142" s="169">
        <v>16</v>
      </c>
      <c r="I142" s="157">
        <v>6</v>
      </c>
      <c r="J142" s="188">
        <f t="shared" ref="J142:J158" si="15">SUM(B142:I142)</f>
        <v>181</v>
      </c>
    </row>
    <row r="143" spans="1:18" x14ac:dyDescent="0.25">
      <c r="A143" s="192" t="s">
        <v>352</v>
      </c>
      <c r="B143" s="157">
        <v>4</v>
      </c>
      <c r="C143" s="169">
        <v>15</v>
      </c>
      <c r="D143" s="157">
        <v>0</v>
      </c>
      <c r="E143" s="157">
        <v>10</v>
      </c>
      <c r="F143" s="157">
        <v>6</v>
      </c>
      <c r="G143" s="157">
        <v>19</v>
      </c>
      <c r="H143" s="169">
        <v>1</v>
      </c>
      <c r="I143" s="157">
        <v>1</v>
      </c>
      <c r="J143" s="188">
        <f t="shared" si="15"/>
        <v>56</v>
      </c>
    </row>
    <row r="144" spans="1:18" x14ac:dyDescent="0.25">
      <c r="A144" s="192" t="s">
        <v>351</v>
      </c>
      <c r="B144" s="157">
        <v>3</v>
      </c>
      <c r="C144" s="169">
        <v>9</v>
      </c>
      <c r="D144" s="157">
        <v>1</v>
      </c>
      <c r="E144" s="157">
        <v>16</v>
      </c>
      <c r="F144" s="157">
        <v>4</v>
      </c>
      <c r="G144" s="157">
        <v>6</v>
      </c>
      <c r="H144" s="169">
        <v>5</v>
      </c>
      <c r="I144" s="157">
        <v>1</v>
      </c>
      <c r="J144" s="188">
        <f t="shared" si="15"/>
        <v>45</v>
      </c>
    </row>
    <row r="145" spans="1:11" x14ac:dyDescent="0.25">
      <c r="A145" s="192" t="s">
        <v>350</v>
      </c>
      <c r="B145" s="157">
        <v>2</v>
      </c>
      <c r="C145" s="169">
        <v>15</v>
      </c>
      <c r="D145" s="157">
        <v>0</v>
      </c>
      <c r="E145" s="157">
        <v>1</v>
      </c>
      <c r="F145" s="157">
        <v>5</v>
      </c>
      <c r="G145" s="157">
        <v>10</v>
      </c>
      <c r="H145" s="169">
        <v>3</v>
      </c>
      <c r="I145" s="157">
        <v>0</v>
      </c>
      <c r="J145" s="188">
        <f t="shared" si="15"/>
        <v>36</v>
      </c>
    </row>
    <row r="146" spans="1:11" x14ac:dyDescent="0.25">
      <c r="A146" s="268" t="s">
        <v>349</v>
      </c>
      <c r="B146" s="157">
        <v>1</v>
      </c>
      <c r="C146" s="169">
        <v>11</v>
      </c>
      <c r="D146" s="157">
        <v>0</v>
      </c>
      <c r="E146" s="157">
        <v>6</v>
      </c>
      <c r="F146" s="157">
        <v>4</v>
      </c>
      <c r="G146" s="157">
        <v>2</v>
      </c>
      <c r="H146" s="169">
        <v>3</v>
      </c>
      <c r="I146" s="157">
        <v>0</v>
      </c>
      <c r="J146" s="188">
        <f t="shared" si="15"/>
        <v>27</v>
      </c>
    </row>
    <row r="147" spans="1:11" x14ac:dyDescent="0.25">
      <c r="A147" s="192" t="s">
        <v>17</v>
      </c>
      <c r="B147" s="157">
        <v>0</v>
      </c>
      <c r="C147" s="169">
        <v>1</v>
      </c>
      <c r="D147" s="157">
        <v>0</v>
      </c>
      <c r="E147" s="157">
        <v>6</v>
      </c>
      <c r="F147" s="157">
        <v>0</v>
      </c>
      <c r="G147" s="157">
        <v>4</v>
      </c>
      <c r="H147" s="169">
        <v>2</v>
      </c>
      <c r="I147" s="157">
        <v>0</v>
      </c>
      <c r="J147" s="188">
        <f t="shared" si="15"/>
        <v>13</v>
      </c>
    </row>
    <row r="148" spans="1:11" x14ac:dyDescent="0.25">
      <c r="A148" s="192" t="s">
        <v>348</v>
      </c>
      <c r="B148" s="157">
        <v>1</v>
      </c>
      <c r="C148" s="169">
        <v>2</v>
      </c>
      <c r="D148" s="157">
        <v>0</v>
      </c>
      <c r="E148" s="157">
        <v>3</v>
      </c>
      <c r="F148" s="157">
        <v>0</v>
      </c>
      <c r="G148" s="157">
        <v>3</v>
      </c>
      <c r="H148" s="169">
        <v>2</v>
      </c>
      <c r="I148" s="157">
        <v>1</v>
      </c>
      <c r="J148" s="188">
        <f t="shared" si="15"/>
        <v>12</v>
      </c>
    </row>
    <row r="149" spans="1:11" x14ac:dyDescent="0.25">
      <c r="A149" s="192" t="s">
        <v>63</v>
      </c>
      <c r="B149" s="157">
        <v>0</v>
      </c>
      <c r="C149" s="169">
        <v>1</v>
      </c>
      <c r="D149" s="157">
        <v>0</v>
      </c>
      <c r="E149" s="157">
        <v>2</v>
      </c>
      <c r="F149" s="157">
        <v>0</v>
      </c>
      <c r="G149" s="157">
        <v>0</v>
      </c>
      <c r="H149" s="169">
        <v>5</v>
      </c>
      <c r="I149" s="157">
        <v>0</v>
      </c>
      <c r="J149" s="188">
        <f t="shared" si="15"/>
        <v>8</v>
      </c>
    </row>
    <row r="150" spans="1:11" x14ac:dyDescent="0.25">
      <c r="A150" s="269" t="s">
        <v>347</v>
      </c>
      <c r="B150" s="157">
        <v>0</v>
      </c>
      <c r="C150" s="169">
        <v>1</v>
      </c>
      <c r="D150" s="157">
        <v>0</v>
      </c>
      <c r="E150" s="157">
        <v>2</v>
      </c>
      <c r="F150" s="157">
        <v>0</v>
      </c>
      <c r="G150" s="157">
        <v>4</v>
      </c>
      <c r="H150" s="169">
        <v>0</v>
      </c>
      <c r="I150" s="157">
        <v>0</v>
      </c>
      <c r="J150" s="188">
        <f t="shared" si="15"/>
        <v>7</v>
      </c>
    </row>
    <row r="151" spans="1:11" x14ac:dyDescent="0.25">
      <c r="A151" s="192" t="s">
        <v>346</v>
      </c>
      <c r="B151" s="157">
        <v>0</v>
      </c>
      <c r="C151" s="169">
        <v>1</v>
      </c>
      <c r="D151" s="157">
        <v>2</v>
      </c>
      <c r="E151" s="157">
        <v>2</v>
      </c>
      <c r="F151" s="157">
        <v>1</v>
      </c>
      <c r="G151" s="157">
        <v>0</v>
      </c>
      <c r="H151" s="169">
        <v>1</v>
      </c>
      <c r="I151" s="157">
        <v>0</v>
      </c>
      <c r="J151" s="188">
        <f t="shared" si="15"/>
        <v>7</v>
      </c>
    </row>
    <row r="152" spans="1:11" x14ac:dyDescent="0.25">
      <c r="A152" s="192" t="s">
        <v>62</v>
      </c>
      <c r="B152" s="157">
        <v>0</v>
      </c>
      <c r="C152" s="169">
        <v>4</v>
      </c>
      <c r="D152" s="157">
        <v>0</v>
      </c>
      <c r="E152" s="157">
        <v>0</v>
      </c>
      <c r="F152" s="157">
        <v>0</v>
      </c>
      <c r="G152" s="157">
        <v>0</v>
      </c>
      <c r="H152" s="169">
        <v>0</v>
      </c>
      <c r="I152" s="157">
        <v>0</v>
      </c>
      <c r="J152" s="188">
        <f t="shared" si="15"/>
        <v>4</v>
      </c>
    </row>
    <row r="153" spans="1:11" x14ac:dyDescent="0.25">
      <c r="A153" s="269" t="s">
        <v>345</v>
      </c>
      <c r="B153" s="157">
        <v>0</v>
      </c>
      <c r="C153" s="169">
        <v>0</v>
      </c>
      <c r="D153" s="157">
        <v>0</v>
      </c>
      <c r="E153" s="157">
        <v>0</v>
      </c>
      <c r="F153" s="170">
        <v>1</v>
      </c>
      <c r="G153" s="157">
        <v>2</v>
      </c>
      <c r="H153" s="169">
        <v>0</v>
      </c>
      <c r="I153" s="157">
        <v>0</v>
      </c>
      <c r="J153" s="188">
        <f t="shared" si="15"/>
        <v>3</v>
      </c>
    </row>
    <row r="154" spans="1:11" x14ac:dyDescent="0.25">
      <c r="A154" s="192" t="s">
        <v>344</v>
      </c>
      <c r="B154" s="157">
        <v>0</v>
      </c>
      <c r="C154" s="169">
        <v>0</v>
      </c>
      <c r="D154" s="157">
        <v>0</v>
      </c>
      <c r="E154" s="157">
        <v>1</v>
      </c>
      <c r="F154" s="157">
        <v>0</v>
      </c>
      <c r="G154" s="157">
        <v>0</v>
      </c>
      <c r="H154" s="169">
        <v>0</v>
      </c>
      <c r="I154" s="157">
        <v>0</v>
      </c>
      <c r="J154" s="188">
        <f t="shared" si="15"/>
        <v>1</v>
      </c>
    </row>
    <row r="155" spans="1:11" x14ac:dyDescent="0.25">
      <c r="A155" s="192" t="s">
        <v>22</v>
      </c>
      <c r="B155" s="157">
        <v>0</v>
      </c>
      <c r="C155" s="169">
        <v>0</v>
      </c>
      <c r="D155" s="170">
        <v>0</v>
      </c>
      <c r="E155" s="157">
        <v>0</v>
      </c>
      <c r="F155" s="157">
        <v>0</v>
      </c>
      <c r="G155" s="157">
        <v>1</v>
      </c>
      <c r="H155" s="169">
        <v>0</v>
      </c>
      <c r="I155" s="157">
        <v>0</v>
      </c>
      <c r="J155" s="188">
        <f t="shared" si="15"/>
        <v>1</v>
      </c>
    </row>
    <row r="156" spans="1:11" x14ac:dyDescent="0.25">
      <c r="A156" s="192" t="s">
        <v>343</v>
      </c>
      <c r="B156" s="157">
        <v>1</v>
      </c>
      <c r="C156" s="169">
        <v>0</v>
      </c>
      <c r="D156" s="157">
        <v>0</v>
      </c>
      <c r="E156" s="157">
        <v>0</v>
      </c>
      <c r="F156" s="170">
        <v>0</v>
      </c>
      <c r="G156" s="157">
        <v>0</v>
      </c>
      <c r="H156" s="169">
        <v>0</v>
      </c>
      <c r="I156" s="157">
        <v>0</v>
      </c>
      <c r="J156" s="188">
        <f t="shared" si="15"/>
        <v>1</v>
      </c>
    </row>
    <row r="157" spans="1:11" x14ac:dyDescent="0.25">
      <c r="A157" s="192" t="s">
        <v>319</v>
      </c>
      <c r="B157" s="157">
        <v>0</v>
      </c>
      <c r="C157" s="157">
        <v>0</v>
      </c>
      <c r="D157" s="157">
        <v>0</v>
      </c>
      <c r="E157" s="157">
        <v>0</v>
      </c>
      <c r="F157" s="157">
        <v>0</v>
      </c>
      <c r="G157" s="157">
        <v>0</v>
      </c>
      <c r="H157" s="157">
        <v>0</v>
      </c>
      <c r="I157" s="157">
        <v>0</v>
      </c>
      <c r="J157" s="188">
        <f t="shared" si="15"/>
        <v>0</v>
      </c>
    </row>
    <row r="158" spans="1:11" x14ac:dyDescent="0.25">
      <c r="A158" s="192" t="s">
        <v>315</v>
      </c>
      <c r="B158" s="157">
        <v>0</v>
      </c>
      <c r="C158" s="157">
        <v>0</v>
      </c>
      <c r="D158" s="157">
        <v>0</v>
      </c>
      <c r="E158" s="157">
        <v>0</v>
      </c>
      <c r="F158" s="157">
        <v>0</v>
      </c>
      <c r="G158" s="157">
        <v>0</v>
      </c>
      <c r="H158" s="157">
        <v>0</v>
      </c>
      <c r="I158" s="157">
        <v>0</v>
      </c>
      <c r="J158" s="188">
        <f t="shared" si="15"/>
        <v>0</v>
      </c>
    </row>
    <row r="159" spans="1:11" x14ac:dyDescent="0.25">
      <c r="A159" s="268" t="s">
        <v>19</v>
      </c>
      <c r="B159" s="192">
        <f t="shared" ref="B159:J159" si="16">SUM(B142:B158)</f>
        <v>16</v>
      </c>
      <c r="C159" s="192">
        <f t="shared" si="16"/>
        <v>114</v>
      </c>
      <c r="D159" s="192">
        <f t="shared" si="16"/>
        <v>5</v>
      </c>
      <c r="E159" s="192">
        <f t="shared" si="16"/>
        <v>73</v>
      </c>
      <c r="F159" s="192">
        <f t="shared" si="16"/>
        <v>48</v>
      </c>
      <c r="G159" s="192">
        <f t="shared" si="16"/>
        <v>99</v>
      </c>
      <c r="H159" s="192">
        <f t="shared" si="16"/>
        <v>38</v>
      </c>
      <c r="I159" s="192">
        <f t="shared" si="16"/>
        <v>9</v>
      </c>
      <c r="J159" s="192">
        <f t="shared" si="16"/>
        <v>402</v>
      </c>
      <c r="K159" s="55"/>
    </row>
    <row r="160" spans="1:11" x14ac:dyDescent="0.25">
      <c r="A160"/>
      <c r="B160"/>
      <c r="C160"/>
      <c r="D160"/>
      <c r="E160"/>
      <c r="F160"/>
      <c r="G160"/>
      <c r="H160"/>
      <c r="I160"/>
      <c r="J160"/>
    </row>
  </sheetData>
  <mergeCells count="1">
    <mergeCell ref="A6:V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 Jun2021'!A1" display="Back to Summary"/>
  </hyperlinks>
  <pageMargins left="0.7" right="0.7" top="0.75" bottom="0.75" header="0.3" footer="0.3"/>
  <pageSetup paperSize="9" scale="50" orientation="landscape" r:id="rId1"/>
  <headerFooter>
    <oddHeader xml:space="preserve">&amp;CAustralia New Zealand Trauma Registry  Bi-annual tables: 1 January 2021 - 30 Jun 2021
(preliminary) </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105</vt:i4>
      </vt:variant>
    </vt:vector>
  </HeadingPairs>
  <TitlesOfParts>
    <vt:vector size="114" baseType="lpstr">
      <vt:lpstr>Registry Summary Jan - Jun2021</vt:lpstr>
      <vt:lpstr>Notes</vt:lpstr>
      <vt:lpstr>Index</vt:lpstr>
      <vt:lpstr>On-road severe injuries</vt:lpstr>
      <vt:lpstr>Off-road severe injuries</vt:lpstr>
      <vt:lpstr>Non-transport severe injuries</vt:lpstr>
      <vt:lpstr>Non-transport</vt:lpstr>
      <vt:lpstr>All severe injuries</vt:lpstr>
      <vt:lpstr>Severe Injuries - Jurisdictions</vt:lpstr>
      <vt:lpstr>Definitions</vt:lpstr>
      <vt:lpstr>General_notes</vt:lpstr>
      <vt:lpstr>'Severe Injuries - Jurisdictions'!GENERAL_TABLES___ALL_SEVERE_INJURIES</vt:lpstr>
      <vt:lpstr>GENERAL_TABLES___ALL_SEVERE_INJURIES</vt:lpstr>
      <vt:lpstr>Index!Index_GENERAL_TABLES___ALL_SEVERE_INJURY</vt:lpstr>
      <vt:lpstr>Index!Index_NON_TRANSPORT_SEVERE_INJURY</vt:lpstr>
      <vt:lpstr>Index!Index_OFF_ROAD_TRANSPORT_RELATED_SEVERE_INJURIES</vt:lpstr>
      <vt:lpstr>Index!Index_ON_ROAD_TRANSPORT_RELATED_SEVERE_INJURIES</vt:lpstr>
      <vt:lpstr>'Non-transport severe injuries'!NON_TRANSPORT_INJURIES</vt:lpstr>
      <vt:lpstr>NON_TRANSPORT_INJURIES</vt:lpstr>
      <vt:lpstr>'Off-road severe injuries'!OFF_ROAD_TRANSPORT_RELATED_INJURIES</vt:lpstr>
      <vt:lpstr>'On-road severe injuries'!ON_ROAD_TRANSPORT_RELATED_INJURIES</vt:lpstr>
      <vt:lpstr>Notes!Print_Area</vt:lpstr>
      <vt:lpstr>'Off-road severe injuries'!Print_Area</vt:lpstr>
      <vt:lpstr>'On-road severe injuries'!Print_Area</vt:lpstr>
      <vt:lpstr>'Registry Summary Jan - Jun2021'!Print_Area</vt:lpstr>
      <vt:lpstr>Reference</vt:lpstr>
      <vt:lpstr>Summary_page</vt:lpstr>
      <vt:lpstr>'On-road severe injuries'!Table_10__a_._Count_of_Cases__Discharge_Destination_by_Gender_and_age_group__for_On_Road_Transport_Injuries</vt:lpstr>
      <vt:lpstr>'On-road severe injuries'!Table_10_b_._Count_of_Cases__Discharge_Destination_by_Gender_and_age_group__for_On_road_Transport_Injuries</vt:lpstr>
      <vt:lpstr>'On-road severe injuries'!Table_11_a_._Count_of_Cases__Disposition_after_Emergency_Department__by_gender_and_age_group__for_On_Road_transport_related_injuries</vt:lpstr>
      <vt:lpstr>'On-road severe injuries'!Table_11_b_._Count_of_Cases__Disposition_after_Emergency_Department__by_gender_and_age_group__for_On_Road_transport_related_injuries</vt:lpstr>
      <vt:lpstr>'Off-road severe injuries'!Table_12_a_._Count___Discharged_Alive__Off_Road_transport_related_Injuries</vt:lpstr>
      <vt:lpstr>'Off-road severe injuries'!Table_12_b_._Count___Deceased__within_30_days___Off_Road_transport_related_Injuries</vt:lpstr>
      <vt:lpstr>'Off-road severe injuries'!Table_12_c_._Count___Deceased__after_30_days___Off_Road_transport_related_Injuries</vt:lpstr>
      <vt:lpstr>'Off-road severe injuries'!Table_13_a_._Count_of_Cases__Place_of_Injury_by_age_group__Discharged_Alive___Off_Road_Transport_related_Injuries</vt:lpstr>
      <vt:lpstr>'Off-road severe injuries'!Table_13_b_._Count_of_Cases__Place_of_Injury_by_age_group__Off_Road_Transport_related_Injury__Deceased__within_30_days</vt:lpstr>
      <vt:lpstr>'Off-road severe injuries'!Table_13_c_._Count_of_Cases__Place_of_Injury_by_age_range__off_road_transport_related__Deceased__after_30_days</vt:lpstr>
      <vt:lpstr>'Off-road severe injuries'!Table_13_d_._Count_of_Cases__Place_of_Injury_by_Road_User__off_road_transport_related</vt:lpstr>
      <vt:lpstr>'Off-road severe injuries'!Table_14_a_._Count_of_Cases__Gender__Males__Off_Road_Transport_related</vt:lpstr>
      <vt:lpstr>'Off-road severe injuries'!Table_14_b_._Count_of_Cases__by_Gender__Females___Off_Road_Tranpsort_related</vt:lpstr>
      <vt:lpstr>'Off-road severe injuries'!Table_15._Total_Bed_Days_by_Road_User__Off_Road_Transport_related</vt:lpstr>
      <vt:lpstr>'Off-road severe injuries'!Table_16.__Count_of_Cases__Mode_of_Transport__direct_to_definitive_care_only__for_Off_Road_Transport_Related_Cases</vt:lpstr>
      <vt:lpstr>'Off-road severe injuries'!Table_17._Median_and_90th_Percentile_Hospital_Length_of_Stay__days__for_Off_Road_Transport_related</vt:lpstr>
      <vt:lpstr>'Off-road severe injuries'!Table_18._Median_and_90th_Percentile_Emergency_Department_Length_of_Stay__in_minutes__for_off_road_transport_injuries</vt:lpstr>
      <vt:lpstr>'Off-road severe injuries'!Table_19._Median_and_90th_Percentile_Intensitve_Care_Unit_Length_of_Stay__in_minutes__for_off_road_transport_injuries</vt:lpstr>
      <vt:lpstr>'On-road severe injuries'!Table_1a._Count___Discharged_Alive__On_Road_Transport_related</vt:lpstr>
      <vt:lpstr>'On-road severe injuries'!Table_1b._Count___Deceased__within_30_days___On_Road_Transport_related</vt:lpstr>
      <vt:lpstr>'On-road severe injuries'!Table_1c._Count___Deceased__after_30_days___On_Road_Transport_related</vt:lpstr>
      <vt:lpstr>'Off-road severe injuries'!Table_20_a_._Count_of_Cases__Discharge_Destination_by_Gender__for_Off_Road_Transport_Injuries</vt:lpstr>
      <vt:lpstr>'Off-road severe injuries'!Table_20_b_._Count_of_Cases__Discharge_Destination_by_Gender__for_Off_road_Transport_Injuries</vt:lpstr>
      <vt:lpstr>'Off-road severe injuries'!Table_21_a_._Count_of_Cases__Disposition_after_Emergency_Department__by_gender_and_age_group__for_Off_Road_transport_related_injuries</vt:lpstr>
      <vt:lpstr>'Off-road severe injuries'!Table_21_b_._Count_of_Cases__Disposition_after_Emergency_Department__by_gender_and_age_group__for_Off_Road_transport_related_injuries</vt:lpstr>
      <vt:lpstr>'Non-transport severe injuries'!Table_22_a_._Count_of_Cases__by_5_year_age_group_and_gender__non_transport_injuries</vt:lpstr>
      <vt:lpstr>Table_22_a_._Count_of_Cases__by_5_year_age_group_and_gender__non_transport_injuries</vt:lpstr>
      <vt:lpstr>'Non-transport severe injuries'!Table_22_b_._Count_of_Cases__by_5_year_age_group_and_gender__non_transport_related_injuries</vt:lpstr>
      <vt:lpstr>Table_22_b_._Count_of_Cases__by_5_year_age_group_and_gender__non_transport_related_injuries</vt:lpstr>
      <vt:lpstr>'Non-transport severe injuries'!Table_23_a_._Count_of_Cases__Type_of_Injury__by_5_year_age_group_and_gender__for_non_transport_related_injuries__Males</vt:lpstr>
      <vt:lpstr>Table_23_a_._Count_of_Cases__Type_of_Injury__by_5_year_age_group_and_gender__for_non_transport_related_injuries__Males</vt:lpstr>
      <vt:lpstr>'Non-transport severe injuries'!Table_23_b_._Count_of_Cases__Types_of_Injury_by_5_year_age_group_and_gender__non_transport_related__Females</vt:lpstr>
      <vt:lpstr>Table_23_b_._Count_of_Cases__Types_of_Injury_by_5_year_age_group_and_gender__non_transport_related__Females</vt:lpstr>
      <vt:lpstr>'Non-transport severe injuries'!Table_23a_i_._Count_of_Mortlity__For_Type_of_Injury__by_5_year_age_group_and_gender__non_transport_related__Males</vt:lpstr>
      <vt:lpstr>Table_23a_i_._Count_of_Mortlity__For_Type_of_Injury__by_5_year_age_group_and_gender__non_transport_related__Males</vt:lpstr>
      <vt:lpstr>'Non-transport severe injuries'!Table_23b_i_._Count_of_Mortlity__Type_of_Injury_by_5_year_age_group_and_gender__non_transport_related__Females</vt:lpstr>
      <vt:lpstr>Table_23b_i_._Count_of_Mortlity__Type_of_Injury_by_5_year_age_group_and_gender__non_transport_related__Females</vt:lpstr>
      <vt:lpstr>'Non-transport severe injuries'!Table_24.__Count_of_Cases__Mode_of_Transport__direct_to_definitive_care_only___NON_TRANSPORT_RELATED_INJURIES</vt:lpstr>
      <vt:lpstr>Table_24.__Count_of_Cases__Mode_of_Transport__direct_to_definitive_care_only___NON_TRANSPORT_RELATED_INJURIES</vt:lpstr>
      <vt:lpstr>'Non-transport severe injuries'!Table_25._Median_and_90th_Percentile_Hospital_Length_of_Stay__days__for_non_transport_related</vt:lpstr>
      <vt:lpstr>Table_25._Median_and_90th_Percentile_Hospital_Length_of_Stay__days__for_non_transport_related</vt:lpstr>
      <vt:lpstr>'Non-transport severe injuries'!Table_26._Median_and_90th_Percentile_Emergency_Department_Length_of_Stay__in_minutes__for_non_transport_injuries</vt:lpstr>
      <vt:lpstr>Table_26._Median_and_90th_Percentile_Emergency_Department_Length_of_Stay__in_minutes__for_non_transport_injuries</vt:lpstr>
      <vt:lpstr>'Non-transport severe injuries'!Table_27._Median_and_90th_Percentile_Intensitve_Care_Unit_Length_of_Stay__in_minutes__for_non_transport_injuries</vt:lpstr>
      <vt:lpstr>Table_27._Median_and_90th_Percentile_Intensitve_Care_Unit_Length_of_Stay__in_minutes__for_non_transport_injuries</vt:lpstr>
      <vt:lpstr>'Non-transport severe injuries'!Table_28_a_._Count_of_Cases__Discharge_Destination_by_Gender__for_Non_Transport_Injuries__Males</vt:lpstr>
      <vt:lpstr>Table_28_a_._Count_of_Cases__Discharge_Destination_by_Gender__for_Non_Transport_Injuries__Males</vt:lpstr>
      <vt:lpstr>'Non-transport severe injuries'!Table_28_b_._Count_of_Cases__Discharge_Destination_by_Gender__for_Non_Transport_Injuries__Females</vt:lpstr>
      <vt:lpstr>Table_28_b_._Count_of_Cases__Discharge_Destination_by_Gender__for_Non_Transport_Injuries__Females</vt:lpstr>
      <vt:lpstr>'Non-transport severe injuries'!Table_29_a_._Count_of_Cases__Disposition_after_Emergency_Department__by_gender_and_age_group__for_Non_Transport_injuries__Males</vt:lpstr>
      <vt:lpstr>Table_29_a_._Count_of_Cases__Disposition_after_Emergency_Department__by_gender_and_age_group__for_Non_Transport_injuries__Males</vt:lpstr>
      <vt:lpstr>'Non-transport severe injuries'!Table_29_b_._Count_of_Cases__Disposition_after_Emergency_Department__by_gender_and_age_group__for_Non_Transport_injuries__Females</vt:lpstr>
      <vt:lpstr>Table_29_b_._Count_of_Cases__Disposition_after_Emergency_Department__by_gender_and_age_group__for_Non_Transport_injuries__Females</vt:lpstr>
      <vt:lpstr>'On-road severe injuries'!Table_2a._Count_of_Cases__by_Gender_and_Road_User__On_Road_Transport_Related_Injuries</vt:lpstr>
      <vt:lpstr>'On-road severe injuries'!Table_2a_i_._Count_of_Cases__by_gender__and_Road_User__On_Road_Transport_Related___Discharged_Alive</vt:lpstr>
      <vt:lpstr>'On-road severe injuries'!Table_2a_ii_._Count_of_Cases__by_gender_and_road_user__On_Road_Transport_related___Deceased__within_30_Days</vt:lpstr>
      <vt:lpstr>'On-road severe injuries'!Table_2a_iii_._Count_of_Cases__by_Gender__MALE__and_road_user_On_Road___Deceased__after_30_days</vt:lpstr>
      <vt:lpstr>'On-road severe injuries'!Table_2b._Count_of_cases__by_Gender_and_Road_User__On_Road_Transport_Related_Injuries</vt:lpstr>
      <vt:lpstr>'On-road severe injuries'!Table_2b_i_._Count_of_Cases__by_gender__and_Road_User__On_Road_Transport_Related___Discharged_Alive</vt:lpstr>
      <vt:lpstr>'On-road severe injuries'!Table_2b_ii_._Count_of_Cases__by_gender_and_road_user__On_Road_Transport_related___Deceased__within_30_Days</vt:lpstr>
      <vt:lpstr>'On-road severe injuries'!Table_3._Count_of_Cases_by_Road_User_and_Blood_Alcohol_Concentration__BAC</vt:lpstr>
      <vt:lpstr>Table_30._Median_and_other_Percentiles_for_Emergency_Department_Length_of_Stay__in_minutes__for_ALL_injuries</vt:lpstr>
      <vt:lpstr>'Severe Injuries - Jurisdictions'!Table_31._Median_and_other_Percentiles_for_Hospital_Length_of_Stay__days___ALL_Injuries</vt:lpstr>
      <vt:lpstr>Table_31._Median_and_other_Percentiles_for_Hospital_Length_of_Stay__days___ALL_Injuries</vt:lpstr>
      <vt:lpstr>Table_32._Median_and_other_Percentiles_for_Intensive_Care_Unit_Length_of_Stay__in_hours___ALL_Injuries</vt:lpstr>
      <vt:lpstr>Table_33_a_._Count_of_Cases__Discharge_Destination_by_Gender__Males</vt:lpstr>
      <vt:lpstr>Table_33_b_._Count_of_Cases__Discharge_Destination_by_Gender__Females</vt:lpstr>
      <vt:lpstr>Table_34_a_._Count_of_Cases__Disposition_after_Emergency_Department_by_gender__ALL_Injuries</vt:lpstr>
      <vt:lpstr>Table_34_b_._Count_of_Cases__Disposition_after_Emergency_Department_by_gender__ALL_Injuries</vt:lpstr>
      <vt:lpstr>Table_35_count_of_on_road_cases_by_road_user_and_jurisdiction</vt:lpstr>
      <vt:lpstr>Table_36_count_of_off_road_cases_by_road_user_and_jurisdiction</vt:lpstr>
      <vt:lpstr>Table_37_a_Count_of_ALL_major_injuries_by_jurisdiction_gender_and_age_group</vt:lpstr>
      <vt:lpstr>Table_37_b_Count_of_ALL_major_injuries_by_jurisdiction_gender_and_age_group</vt:lpstr>
      <vt:lpstr>Table_38_a_count_of_all_major_injuries_by_jurisdiction_and_injury_type</vt:lpstr>
      <vt:lpstr>Table_38_b_Count_of_mortality_by_jurisdiction_and_injury_type</vt:lpstr>
      <vt:lpstr>Table_39_a_Count_of_all_major_injuries_by_jurisdiction_and_mechanism</vt:lpstr>
      <vt:lpstr>Table_39_b_count_of_mortality_by_jurisdiction_and_mechanism</vt:lpstr>
      <vt:lpstr>'On-road severe injuries'!Table_4a._Median_length_of_stay__days__by_age_group_and_road_user__On_Road_Transport_related__Discharged_Alive</vt:lpstr>
      <vt:lpstr>'On-road severe injuries'!Table_4b._Median_length_of_stay__days__by_age_group_and_road_user__On_Road_Transport_related__Deceased__within_30_days</vt:lpstr>
      <vt:lpstr>'On-road severe injuries'!Table_4c._Median_length_of_stay_for_Deceased__after_30_days___n_2</vt:lpstr>
      <vt:lpstr>'On-road severe injuries'!Table_4d._Total_Bed_Days_by_Road_User__On_Road</vt:lpstr>
      <vt:lpstr>'On-road severe injuries'!Table_5.__Count_of_Cases__Mode_of_Transport__direct_to_definitive_care_only__for_On_Road_Transport_Related_Cases</vt:lpstr>
      <vt:lpstr>'On-road severe injuries'!Table_6._Median_and_90th_Percentile_Hospital_Length_of_Stay__days__for_On_Road_Transport_related</vt:lpstr>
      <vt:lpstr>'On-road severe injuries'!Table_7._Median_and_90th_Percentile_Emergency_Department_Length_of_Stay__in_days__for_on_road_transport_injuries</vt:lpstr>
      <vt:lpstr>'On-road severe injuries'!Table_8._Median_and_90th_Percentile_Intensive_Care_Unit_Length_of_Stay__in_days__for_on_road_transport_injuries</vt:lpstr>
      <vt:lpstr>Index!TABLE_INDEX</vt:lpstr>
      <vt:lpstr>Table_notes</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McKie</dc:creator>
  <cp:lastModifiedBy>LIM Cathy</cp:lastModifiedBy>
  <cp:lastPrinted>2022-02-25T06:22:52Z</cp:lastPrinted>
  <dcterms:created xsi:type="dcterms:W3CDTF">2018-07-04T05:33:13Z</dcterms:created>
  <dcterms:modified xsi:type="dcterms:W3CDTF">2022-03-03T23:51:37Z</dcterms:modified>
</cp:coreProperties>
</file>